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29"/>
  <workbookPr/>
  <mc:AlternateContent xmlns:mc="http://schemas.openxmlformats.org/markup-compatibility/2006">
    <mc:Choice Requires="x15">
      <x15ac:absPath xmlns:x15ac="http://schemas.microsoft.com/office/spreadsheetml/2010/11/ac" url="https://adminliveunc-my.sharepoint.com/personal/glbitar_ad_unc_edu/Documents/Documents/D4I work/PUbs/"/>
    </mc:Choice>
  </mc:AlternateContent>
  <xr:revisionPtr revIDLastSave="0" documentId="8_{D11FE4C4-D4F4-4E87-9A0B-163EC45D6A0D}" xr6:coauthVersionLast="46" xr6:coauthVersionMax="46" xr10:uidLastSave="{00000000-0000-0000-0000-000000000000}"/>
  <bookViews>
    <workbookView xWindow="-98" yWindow="-98" windowWidth="20715" windowHeight="13276" xr2:uid="{00000000-000D-0000-FFFF-FFFF00000000}"/>
  </bookViews>
  <sheets>
    <sheet name="Appendix 5" sheetId="7" r:id="rId1"/>
    <sheet name="Chisinau" sheetId="6" r:id="rId2"/>
    <sheet name="Hincesti" sheetId="5" r:id="rId3"/>
    <sheet name="Falesti" sheetId="4" r:id="rId4"/>
    <sheet name="Cahul" sheetId="3"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729" i="4" l="1"/>
  <c r="M729" i="4"/>
  <c r="L729" i="4"/>
  <c r="K729" i="4"/>
  <c r="J729" i="4"/>
  <c r="I729" i="4"/>
  <c r="H729" i="4"/>
  <c r="G729" i="4"/>
  <c r="F729" i="4"/>
  <c r="E729" i="4"/>
  <c r="N703" i="4"/>
  <c r="M703" i="4"/>
  <c r="L703" i="4"/>
  <c r="K703" i="4"/>
  <c r="J703" i="4"/>
  <c r="I703" i="4"/>
  <c r="H703" i="4"/>
  <c r="G703" i="4"/>
  <c r="F703" i="4"/>
  <c r="E703" i="4"/>
  <c r="N674" i="4"/>
  <c r="M674" i="4"/>
  <c r="L674" i="4"/>
  <c r="K674" i="4"/>
  <c r="J674" i="4"/>
  <c r="I674" i="4"/>
  <c r="H674" i="4"/>
  <c r="G674" i="4"/>
  <c r="F674" i="4"/>
  <c r="E674" i="4"/>
  <c r="N631" i="4"/>
  <c r="M631" i="4"/>
  <c r="L631" i="4"/>
  <c r="K631" i="4"/>
  <c r="J631" i="4"/>
  <c r="I631" i="4"/>
  <c r="H631" i="4"/>
  <c r="G631" i="4"/>
  <c r="F631" i="4"/>
  <c r="E631" i="4"/>
  <c r="N593" i="4"/>
  <c r="M593" i="4"/>
  <c r="L593" i="4"/>
  <c r="K593" i="4"/>
  <c r="J593" i="4"/>
  <c r="I593" i="4"/>
  <c r="H593" i="4"/>
  <c r="G593" i="4"/>
  <c r="F593" i="4"/>
  <c r="E593" i="4"/>
  <c r="N556" i="4"/>
  <c r="M556" i="4"/>
  <c r="L556" i="4"/>
  <c r="K556" i="4"/>
  <c r="J556" i="4"/>
  <c r="I556" i="4"/>
  <c r="H556" i="4"/>
  <c r="G556" i="4"/>
  <c r="F556" i="4"/>
  <c r="E556" i="4"/>
  <c r="N477" i="4"/>
  <c r="M477" i="4"/>
  <c r="L477" i="4"/>
  <c r="K477" i="4"/>
  <c r="J477" i="4"/>
  <c r="I477" i="4"/>
  <c r="H477" i="4"/>
  <c r="G477" i="4"/>
  <c r="F477" i="4"/>
  <c r="E477" i="4"/>
  <c r="N458" i="4"/>
  <c r="M458" i="4"/>
  <c r="L458" i="4"/>
  <c r="K458" i="4"/>
  <c r="J458" i="4"/>
  <c r="I458" i="4"/>
  <c r="H458" i="4"/>
  <c r="G458" i="4"/>
  <c r="F458" i="4"/>
  <c r="E458" i="4"/>
  <c r="N418" i="4"/>
  <c r="M418" i="4"/>
  <c r="L418" i="4"/>
  <c r="K418" i="4"/>
  <c r="J418" i="4"/>
  <c r="I418" i="4"/>
  <c r="H418" i="4"/>
  <c r="G418" i="4"/>
  <c r="F418" i="4"/>
  <c r="E418" i="4"/>
  <c r="N386" i="4"/>
  <c r="M386" i="4"/>
  <c r="L386" i="4"/>
  <c r="K386" i="4"/>
  <c r="J386" i="4"/>
  <c r="I386" i="4"/>
  <c r="H386" i="4"/>
  <c r="G386" i="4"/>
  <c r="F386" i="4"/>
  <c r="E386" i="4"/>
  <c r="N355" i="4"/>
  <c r="M355" i="4"/>
  <c r="L355" i="4"/>
  <c r="K355" i="4"/>
  <c r="J355" i="4"/>
  <c r="I355" i="4"/>
  <c r="H355" i="4"/>
  <c r="G355" i="4"/>
  <c r="F355" i="4"/>
  <c r="E355" i="4"/>
  <c r="N326" i="4"/>
  <c r="M326" i="4"/>
  <c r="L326" i="4"/>
  <c r="K326" i="4"/>
  <c r="J326" i="4"/>
  <c r="I326" i="4"/>
  <c r="H326" i="4"/>
  <c r="G326" i="4"/>
  <c r="F326" i="4"/>
  <c r="E326" i="4"/>
  <c r="N304" i="4"/>
  <c r="M304" i="4"/>
  <c r="L304" i="4"/>
  <c r="K304" i="4"/>
  <c r="J304" i="4"/>
  <c r="I304" i="4"/>
  <c r="H304" i="4"/>
  <c r="G304" i="4"/>
  <c r="F304" i="4"/>
  <c r="E304" i="4"/>
  <c r="N257" i="4"/>
  <c r="L257" i="4"/>
  <c r="J257" i="4"/>
  <c r="I257" i="4"/>
  <c r="H257" i="4"/>
  <c r="G257" i="4"/>
  <c r="F257" i="4"/>
  <c r="E257" i="4"/>
  <c r="N232" i="4"/>
  <c r="M232" i="4"/>
  <c r="L232" i="4"/>
  <c r="K232" i="4"/>
  <c r="J232" i="4"/>
  <c r="I232" i="4"/>
  <c r="H232" i="4"/>
  <c r="G232" i="4"/>
  <c r="F232" i="4"/>
  <c r="E232" i="4"/>
  <c r="N205" i="4"/>
  <c r="M205" i="4"/>
  <c r="L205" i="4"/>
  <c r="K205" i="4"/>
  <c r="J205" i="4"/>
  <c r="I205" i="4"/>
  <c r="H205" i="4"/>
  <c r="G205" i="4"/>
  <c r="F205" i="4"/>
  <c r="E205" i="4"/>
  <c r="N182" i="4"/>
  <c r="M182" i="4"/>
  <c r="L182" i="4"/>
  <c r="K182" i="4"/>
  <c r="J182" i="4"/>
  <c r="I182" i="4"/>
  <c r="H182" i="4"/>
  <c r="G182" i="4"/>
  <c r="F182" i="4"/>
  <c r="E182" i="4"/>
  <c r="N129" i="4"/>
  <c r="M129" i="4"/>
  <c r="L129" i="4"/>
  <c r="K129" i="4"/>
  <c r="J129" i="4"/>
  <c r="I129" i="4"/>
  <c r="H129" i="4"/>
  <c r="G129" i="4"/>
  <c r="F129" i="4"/>
  <c r="E129" i="4"/>
  <c r="N105" i="4"/>
  <c r="M105" i="4"/>
  <c r="L105" i="4"/>
  <c r="K105" i="4"/>
  <c r="J105" i="4"/>
  <c r="I105" i="4"/>
  <c r="H105" i="4"/>
  <c r="G105" i="4"/>
  <c r="F105" i="4"/>
  <c r="E105" i="4"/>
  <c r="N83" i="4"/>
  <c r="M83" i="4"/>
  <c r="L83" i="4"/>
  <c r="K83" i="4"/>
  <c r="J83" i="4"/>
  <c r="I83" i="4"/>
  <c r="H83" i="4"/>
  <c r="G83" i="4"/>
  <c r="F83" i="4"/>
  <c r="E83" i="4"/>
  <c r="N61" i="4"/>
  <c r="M61" i="4"/>
  <c r="L61" i="4"/>
  <c r="K61" i="4"/>
  <c r="J61" i="4"/>
  <c r="I61" i="4"/>
  <c r="H61" i="4"/>
  <c r="G61" i="4"/>
  <c r="F61" i="4"/>
  <c r="E61" i="4"/>
  <c r="N729" i="5" l="1"/>
  <c r="M729" i="5"/>
  <c r="L729" i="5"/>
  <c r="K729" i="5"/>
  <c r="J729" i="5"/>
  <c r="I729" i="5"/>
  <c r="H729" i="5"/>
  <c r="G729" i="5"/>
  <c r="F729" i="5"/>
  <c r="E729" i="5"/>
  <c r="N703" i="5"/>
  <c r="M703" i="5"/>
  <c r="L703" i="5"/>
  <c r="K703" i="5"/>
  <c r="J703" i="5"/>
  <c r="I703" i="5"/>
  <c r="H703" i="5"/>
  <c r="G703" i="5"/>
  <c r="F703" i="5"/>
  <c r="E703" i="5"/>
  <c r="N674" i="5"/>
  <c r="M674" i="5"/>
  <c r="L674" i="5"/>
  <c r="K674" i="5"/>
  <c r="J674" i="5"/>
  <c r="I674" i="5"/>
  <c r="H674" i="5"/>
  <c r="G674" i="5"/>
  <c r="F674" i="5"/>
  <c r="E674" i="5"/>
  <c r="N631" i="5"/>
  <c r="M631" i="5"/>
  <c r="L631" i="5"/>
  <c r="K631" i="5"/>
  <c r="J631" i="5"/>
  <c r="I631" i="5"/>
  <c r="H631" i="5"/>
  <c r="G631" i="5"/>
  <c r="F631" i="5"/>
  <c r="E631" i="5"/>
  <c r="N593" i="5"/>
  <c r="M593" i="5"/>
  <c r="L593" i="5"/>
  <c r="K593" i="5"/>
  <c r="J593" i="5"/>
  <c r="I593" i="5"/>
  <c r="H593" i="5"/>
  <c r="G593" i="5"/>
  <c r="F593" i="5"/>
  <c r="E593" i="5"/>
  <c r="N556" i="5"/>
  <c r="M556" i="5"/>
  <c r="L556" i="5"/>
  <c r="K556" i="5"/>
  <c r="J556" i="5"/>
  <c r="I556" i="5"/>
  <c r="H556" i="5"/>
  <c r="G556" i="5"/>
  <c r="F556" i="5"/>
  <c r="E556" i="5"/>
  <c r="N477" i="5"/>
  <c r="M477" i="5"/>
  <c r="L477" i="5"/>
  <c r="K477" i="5"/>
  <c r="J477" i="5"/>
  <c r="I477" i="5"/>
  <c r="H477" i="5"/>
  <c r="G477" i="5"/>
  <c r="F477" i="5"/>
  <c r="E477" i="5"/>
  <c r="N458" i="5"/>
  <c r="M458" i="5"/>
  <c r="L458" i="5"/>
  <c r="K458" i="5"/>
  <c r="J458" i="5"/>
  <c r="I458" i="5"/>
  <c r="H458" i="5"/>
  <c r="G458" i="5"/>
  <c r="F458" i="5"/>
  <c r="E458" i="5"/>
  <c r="N418" i="5"/>
  <c r="M418" i="5"/>
  <c r="L418" i="5"/>
  <c r="K418" i="5"/>
  <c r="J418" i="5"/>
  <c r="I418" i="5"/>
  <c r="H418" i="5"/>
  <c r="G418" i="5"/>
  <c r="F418" i="5"/>
  <c r="E418" i="5"/>
  <c r="N386" i="5"/>
  <c r="M386" i="5"/>
  <c r="L386" i="5"/>
  <c r="K386" i="5"/>
  <c r="J386" i="5"/>
  <c r="I386" i="5"/>
  <c r="H386" i="5"/>
  <c r="G386" i="5"/>
  <c r="F386" i="5"/>
  <c r="E386" i="5"/>
  <c r="N355" i="5"/>
  <c r="M355" i="5"/>
  <c r="L355" i="5"/>
  <c r="K355" i="5"/>
  <c r="J355" i="5"/>
  <c r="I355" i="5"/>
  <c r="H355" i="5"/>
  <c r="G355" i="5"/>
  <c r="F355" i="5"/>
  <c r="E355" i="5"/>
  <c r="N326" i="5"/>
  <c r="M326" i="5"/>
  <c r="L326" i="5"/>
  <c r="K326" i="5"/>
  <c r="J326" i="5"/>
  <c r="I326" i="5"/>
  <c r="H326" i="5"/>
  <c r="G326" i="5"/>
  <c r="F326" i="5"/>
  <c r="E326" i="5"/>
  <c r="N304" i="5"/>
  <c r="M304" i="5"/>
  <c r="L304" i="5"/>
  <c r="K304" i="5"/>
  <c r="J304" i="5"/>
  <c r="I304" i="5"/>
  <c r="H304" i="5"/>
  <c r="G304" i="5"/>
  <c r="F304" i="5"/>
  <c r="E304" i="5"/>
  <c r="N257" i="5"/>
  <c r="M257" i="5"/>
  <c r="L257" i="5"/>
  <c r="K257" i="5"/>
  <c r="J257" i="5"/>
  <c r="I257" i="5"/>
  <c r="H257" i="5"/>
  <c r="G257" i="5"/>
  <c r="F257" i="5"/>
  <c r="E257" i="5"/>
  <c r="N232" i="5"/>
  <c r="M232" i="5"/>
  <c r="L232" i="5"/>
  <c r="K232" i="5"/>
  <c r="J232" i="5"/>
  <c r="I232" i="5"/>
  <c r="H232" i="5"/>
  <c r="G232" i="5"/>
  <c r="F232" i="5"/>
  <c r="E232" i="5"/>
  <c r="N205" i="5"/>
  <c r="M205" i="5"/>
  <c r="L205" i="5"/>
  <c r="K205" i="5"/>
  <c r="J205" i="5"/>
  <c r="I205" i="5"/>
  <c r="H205" i="5"/>
  <c r="G205" i="5"/>
  <c r="F205" i="5"/>
  <c r="E205" i="5"/>
  <c r="N182" i="5"/>
  <c r="M182" i="5"/>
  <c r="L182" i="5"/>
  <c r="K182" i="5"/>
  <c r="J182" i="5"/>
  <c r="I182" i="5"/>
  <c r="H182" i="5"/>
  <c r="G182" i="5"/>
  <c r="F182" i="5"/>
  <c r="E182" i="5"/>
  <c r="N129" i="5"/>
  <c r="M129" i="5"/>
  <c r="L129" i="5"/>
  <c r="K129" i="5"/>
  <c r="J129" i="5"/>
  <c r="I129" i="5"/>
  <c r="H129" i="5"/>
  <c r="G129" i="5"/>
  <c r="F129" i="5"/>
  <c r="E129" i="5"/>
  <c r="N105" i="5"/>
  <c r="M105" i="5"/>
  <c r="L105" i="5"/>
  <c r="K105" i="5"/>
  <c r="J105" i="5"/>
  <c r="I105" i="5"/>
  <c r="H105" i="5"/>
  <c r="G105" i="5"/>
  <c r="F105" i="5"/>
  <c r="E105" i="5"/>
  <c r="N83" i="5"/>
  <c r="M83" i="5"/>
  <c r="L83" i="5"/>
  <c r="K83" i="5"/>
  <c r="J83" i="5"/>
  <c r="I83" i="5"/>
  <c r="H83" i="5"/>
  <c r="G83" i="5"/>
  <c r="F83" i="5"/>
  <c r="E83" i="5"/>
  <c r="N61" i="5"/>
  <c r="M61" i="5"/>
  <c r="L61" i="5"/>
  <c r="K61" i="5"/>
  <c r="J61" i="5"/>
  <c r="I61" i="5"/>
  <c r="H61" i="5"/>
  <c r="G61" i="5"/>
  <c r="F61" i="5"/>
  <c r="E61" i="5"/>
  <c r="N729" i="6" l="1"/>
  <c r="M729" i="6"/>
  <c r="L729" i="6"/>
  <c r="K729" i="6"/>
  <c r="J729" i="6"/>
  <c r="I729" i="6"/>
  <c r="H729" i="6"/>
  <c r="G729" i="6"/>
  <c r="F729" i="6"/>
  <c r="E729" i="6"/>
  <c r="N703" i="6"/>
  <c r="M703" i="6"/>
  <c r="L703" i="6"/>
  <c r="K703" i="6"/>
  <c r="J703" i="6"/>
  <c r="I703" i="6"/>
  <c r="H703" i="6"/>
  <c r="G703" i="6"/>
  <c r="F703" i="6"/>
  <c r="E703" i="6"/>
  <c r="N674" i="6"/>
  <c r="M674" i="6"/>
  <c r="L674" i="6"/>
  <c r="K674" i="6"/>
  <c r="J674" i="6"/>
  <c r="I674" i="6"/>
  <c r="H674" i="6"/>
  <c r="G674" i="6"/>
  <c r="F674" i="6"/>
  <c r="E674" i="6"/>
  <c r="N631" i="6"/>
  <c r="M631" i="6"/>
  <c r="L631" i="6"/>
  <c r="K631" i="6"/>
  <c r="J631" i="6"/>
  <c r="I631" i="6"/>
  <c r="H631" i="6"/>
  <c r="G631" i="6"/>
  <c r="F631" i="6"/>
  <c r="E631" i="6"/>
  <c r="N593" i="6"/>
  <c r="M593" i="6"/>
  <c r="L593" i="6"/>
  <c r="K593" i="6"/>
  <c r="J593" i="6"/>
  <c r="I593" i="6"/>
  <c r="H593" i="6"/>
  <c r="G593" i="6"/>
  <c r="F593" i="6"/>
  <c r="E593" i="6"/>
  <c r="N556" i="6"/>
  <c r="M556" i="6"/>
  <c r="L556" i="6"/>
  <c r="K556" i="6"/>
  <c r="J556" i="6"/>
  <c r="I556" i="6"/>
  <c r="H556" i="6"/>
  <c r="G556" i="6"/>
  <c r="F556" i="6"/>
  <c r="E556" i="6"/>
  <c r="N477" i="6"/>
  <c r="M477" i="6"/>
  <c r="L477" i="6"/>
  <c r="K477" i="6"/>
  <c r="J477" i="6"/>
  <c r="I477" i="6"/>
  <c r="H477" i="6"/>
  <c r="G477" i="6"/>
  <c r="F477" i="6"/>
  <c r="E477" i="6"/>
  <c r="N458" i="6"/>
  <c r="M458" i="6"/>
  <c r="L458" i="6"/>
  <c r="K458" i="6"/>
  <c r="J458" i="6"/>
  <c r="I458" i="6"/>
  <c r="H458" i="6"/>
  <c r="G458" i="6"/>
  <c r="F458" i="6"/>
  <c r="E458" i="6"/>
  <c r="N418" i="6"/>
  <c r="M418" i="6"/>
  <c r="L418" i="6"/>
  <c r="K418" i="6"/>
  <c r="J418" i="6"/>
  <c r="I418" i="6"/>
  <c r="H418" i="6"/>
  <c r="G418" i="6"/>
  <c r="F418" i="6"/>
  <c r="E418" i="6"/>
  <c r="N386" i="6"/>
  <c r="M386" i="6"/>
  <c r="L386" i="6"/>
  <c r="K386" i="6"/>
  <c r="J386" i="6"/>
  <c r="I386" i="6"/>
  <c r="H386" i="6"/>
  <c r="G386" i="6"/>
  <c r="F386" i="6"/>
  <c r="E386" i="6"/>
  <c r="N355" i="6"/>
  <c r="L355" i="6"/>
  <c r="J355" i="6"/>
  <c r="I355" i="6"/>
  <c r="H355" i="6"/>
  <c r="G355" i="6"/>
  <c r="F355" i="6"/>
  <c r="E355" i="6"/>
  <c r="N326" i="6"/>
  <c r="M326" i="6"/>
  <c r="L326" i="6"/>
  <c r="K326" i="6"/>
  <c r="J326" i="6"/>
  <c r="I326" i="6"/>
  <c r="H326" i="6"/>
  <c r="G326" i="6"/>
  <c r="F326" i="6"/>
  <c r="E326" i="6"/>
  <c r="N304" i="6"/>
  <c r="M304" i="6"/>
  <c r="L304" i="6"/>
  <c r="K304" i="6"/>
  <c r="J304" i="6"/>
  <c r="I304" i="6"/>
  <c r="H304" i="6"/>
  <c r="G304" i="6"/>
  <c r="F304" i="6"/>
  <c r="E304" i="6"/>
  <c r="N257" i="6"/>
  <c r="M257" i="6"/>
  <c r="L257" i="6"/>
  <c r="K257" i="6"/>
  <c r="J257" i="6"/>
  <c r="I257" i="6"/>
  <c r="H257" i="6"/>
  <c r="G257" i="6"/>
  <c r="F257" i="6"/>
  <c r="E257" i="6"/>
  <c r="N232" i="6"/>
  <c r="M232" i="6"/>
  <c r="L232" i="6"/>
  <c r="K232" i="6"/>
  <c r="J232" i="6"/>
  <c r="I232" i="6"/>
  <c r="H232" i="6"/>
  <c r="G232" i="6"/>
  <c r="F232" i="6"/>
  <c r="E232" i="6"/>
  <c r="N205" i="6"/>
  <c r="M205" i="6"/>
  <c r="L205" i="6"/>
  <c r="K205" i="6"/>
  <c r="J205" i="6"/>
  <c r="I205" i="6"/>
  <c r="H205" i="6"/>
  <c r="G205" i="6"/>
  <c r="F205" i="6"/>
  <c r="E205" i="6"/>
  <c r="N182" i="6"/>
  <c r="M182" i="6"/>
  <c r="L182" i="6"/>
  <c r="K182" i="6"/>
  <c r="J182" i="6"/>
  <c r="I182" i="6"/>
  <c r="H182" i="6"/>
  <c r="G182" i="6"/>
  <c r="F182" i="6"/>
  <c r="E182" i="6"/>
  <c r="N129" i="6"/>
  <c r="M129" i="6"/>
  <c r="L129" i="6"/>
  <c r="K129" i="6"/>
  <c r="J129" i="6"/>
  <c r="I129" i="6"/>
  <c r="H129" i="6"/>
  <c r="G129" i="6"/>
  <c r="F129" i="6"/>
  <c r="E129" i="6"/>
  <c r="N105" i="6"/>
  <c r="M105" i="6"/>
  <c r="L105" i="6"/>
  <c r="K105" i="6"/>
  <c r="J105" i="6"/>
  <c r="I105" i="6"/>
  <c r="H105" i="6"/>
  <c r="G105" i="6"/>
  <c r="F105" i="6"/>
  <c r="E105" i="6"/>
  <c r="N83" i="6"/>
  <c r="M83" i="6"/>
  <c r="L83" i="6"/>
  <c r="K83" i="6"/>
  <c r="J83" i="6"/>
  <c r="I83" i="6"/>
  <c r="H83" i="6"/>
  <c r="G83" i="6"/>
  <c r="F83" i="6"/>
  <c r="E83" i="6"/>
  <c r="N61" i="6"/>
  <c r="M61" i="6"/>
  <c r="L61" i="6"/>
  <c r="K61" i="6"/>
  <c r="J61" i="6"/>
  <c r="I61" i="6"/>
  <c r="H61" i="6"/>
  <c r="G61" i="6"/>
  <c r="F61" i="6"/>
  <c r="E61" i="6"/>
  <c r="N83" i="3" l="1"/>
  <c r="L83" i="3"/>
  <c r="K83" i="3"/>
  <c r="M83" i="3"/>
  <c r="J83" i="3"/>
  <c r="I83" i="3"/>
  <c r="H83" i="3"/>
  <c r="G83" i="3"/>
  <c r="F83" i="3"/>
  <c r="E83" i="3"/>
  <c r="F326" i="3"/>
  <c r="G326" i="3"/>
  <c r="H326" i="3"/>
  <c r="I326" i="3"/>
  <c r="J326" i="3"/>
  <c r="K326" i="3"/>
  <c r="L326" i="3"/>
  <c r="M326" i="3"/>
  <c r="N326" i="3"/>
  <c r="E326" i="3" l="1"/>
  <c r="E304" i="3"/>
  <c r="F304" i="3"/>
  <c r="G304" i="3"/>
  <c r="H304" i="3"/>
  <c r="I304" i="3"/>
  <c r="J304" i="3"/>
  <c r="K304" i="3"/>
  <c r="L304" i="3"/>
  <c r="M304" i="3"/>
  <c r="N304" i="3"/>
  <c r="E355" i="3" l="1"/>
  <c r="E556" i="3" l="1"/>
  <c r="E729" i="3" l="1"/>
  <c r="M257" i="3" l="1"/>
  <c r="K257" i="3"/>
  <c r="F232" i="3"/>
  <c r="G232" i="3"/>
  <c r="H232" i="3"/>
  <c r="I232" i="3"/>
  <c r="J232" i="3"/>
  <c r="K232" i="3"/>
  <c r="L232" i="3"/>
  <c r="M232" i="3"/>
  <c r="N232" i="3"/>
  <c r="E232" i="3"/>
  <c r="K205" i="3" l="1"/>
  <c r="M205" i="3"/>
  <c r="M182" i="3" l="1"/>
  <c r="K182" i="3"/>
  <c r="K129" i="3"/>
  <c r="M61" i="3"/>
  <c r="K61" i="3"/>
  <c r="F355" i="3" l="1"/>
  <c r="G355" i="3"/>
  <c r="H355" i="3"/>
  <c r="I355" i="3"/>
  <c r="J355" i="3"/>
  <c r="K355" i="3"/>
  <c r="L355" i="3"/>
  <c r="M355" i="3"/>
  <c r="N355" i="3"/>
  <c r="F674" i="3"/>
  <c r="G674" i="3"/>
  <c r="H674" i="3"/>
  <c r="I674" i="3"/>
  <c r="J674" i="3"/>
  <c r="K674" i="3"/>
  <c r="L674" i="3"/>
  <c r="M674" i="3"/>
  <c r="N674" i="3"/>
  <c r="E674" i="3"/>
  <c r="F386" i="3"/>
  <c r="G386" i="3"/>
  <c r="H386" i="3"/>
  <c r="I386" i="3"/>
  <c r="J386" i="3"/>
  <c r="K386" i="3"/>
  <c r="L386" i="3"/>
  <c r="M386" i="3"/>
  <c r="N386" i="3"/>
  <c r="E386" i="3"/>
  <c r="F418" i="3"/>
  <c r="G418" i="3"/>
  <c r="H418" i="3"/>
  <c r="I418" i="3"/>
  <c r="J418" i="3"/>
  <c r="K418" i="3"/>
  <c r="L418" i="3"/>
  <c r="M418" i="3"/>
  <c r="N418" i="3"/>
  <c r="E418" i="3"/>
  <c r="F458" i="3"/>
  <c r="G458" i="3"/>
  <c r="H458" i="3"/>
  <c r="I458" i="3"/>
  <c r="J458" i="3"/>
  <c r="K458" i="3"/>
  <c r="L458" i="3"/>
  <c r="M458" i="3"/>
  <c r="N458" i="3"/>
  <c r="E458" i="3"/>
  <c r="F477" i="3"/>
  <c r="G477" i="3"/>
  <c r="H477" i="3"/>
  <c r="I477" i="3"/>
  <c r="J477" i="3"/>
  <c r="K477" i="3"/>
  <c r="L477" i="3"/>
  <c r="M477" i="3"/>
  <c r="N477" i="3"/>
  <c r="E477" i="3"/>
  <c r="K556" i="3"/>
  <c r="M556" i="3"/>
  <c r="F593" i="3"/>
  <c r="G593" i="3"/>
  <c r="H593" i="3"/>
  <c r="I593" i="3"/>
  <c r="J593" i="3"/>
  <c r="K593" i="3"/>
  <c r="L593" i="3"/>
  <c r="M593" i="3"/>
  <c r="N593" i="3"/>
  <c r="E593" i="3"/>
  <c r="F631" i="3"/>
  <c r="G631" i="3"/>
  <c r="H631" i="3"/>
  <c r="I631" i="3"/>
  <c r="J631" i="3"/>
  <c r="K631" i="3"/>
  <c r="L631" i="3"/>
  <c r="M631" i="3"/>
  <c r="N631" i="3"/>
  <c r="E631" i="3"/>
  <c r="F703" i="3"/>
  <c r="G703" i="3"/>
  <c r="H703" i="3"/>
  <c r="I703" i="3"/>
  <c r="J703" i="3"/>
  <c r="K703" i="3"/>
  <c r="L703" i="3"/>
  <c r="M703" i="3"/>
  <c r="N703" i="3"/>
  <c r="E703" i="3"/>
  <c r="F729" i="3"/>
  <c r="G729" i="3"/>
  <c r="H729" i="3"/>
  <c r="I729" i="3"/>
  <c r="J729" i="3"/>
  <c r="K729" i="3"/>
  <c r="L729" i="3"/>
  <c r="M729" i="3"/>
  <c r="N729" i="3"/>
  <c r="F556" i="3" l="1"/>
  <c r="G556" i="3"/>
  <c r="H556" i="3"/>
  <c r="I556" i="3"/>
  <c r="J556" i="3"/>
  <c r="L556" i="3"/>
  <c r="N556" i="3"/>
  <c r="F257" i="3" l="1"/>
  <c r="G257" i="3"/>
  <c r="H257" i="3"/>
  <c r="I257" i="3"/>
  <c r="J257" i="3"/>
  <c r="L257" i="3"/>
  <c r="N257" i="3"/>
  <c r="E257" i="3"/>
  <c r="F205" i="3"/>
  <c r="G205" i="3"/>
  <c r="H205" i="3"/>
  <c r="I205" i="3"/>
  <c r="J205" i="3"/>
  <c r="L205" i="3"/>
  <c r="N205" i="3"/>
  <c r="E205" i="3"/>
  <c r="F182" i="3"/>
  <c r="G182" i="3"/>
  <c r="H182" i="3"/>
  <c r="I182" i="3"/>
  <c r="J182" i="3"/>
  <c r="L182" i="3"/>
  <c r="N182" i="3"/>
  <c r="E182" i="3"/>
  <c r="I129" i="3"/>
  <c r="J129" i="3"/>
  <c r="L129" i="3"/>
  <c r="M129" i="3"/>
  <c r="N129" i="3"/>
  <c r="F129" i="3"/>
  <c r="G129" i="3"/>
  <c r="H129" i="3"/>
  <c r="E129" i="3"/>
  <c r="K105" i="3"/>
  <c r="L105" i="3"/>
  <c r="M105" i="3"/>
  <c r="N105" i="3"/>
  <c r="J105" i="3"/>
  <c r="F105" i="3"/>
  <c r="G105" i="3"/>
  <c r="H105" i="3"/>
  <c r="I105" i="3"/>
  <c r="E105" i="3"/>
  <c r="F61" i="3"/>
  <c r="G61" i="3"/>
  <c r="H61" i="3"/>
  <c r="I61" i="3"/>
  <c r="J61" i="3"/>
  <c r="L61" i="3"/>
  <c r="N61" i="3"/>
  <c r="E61" i="3"/>
</calcChain>
</file>

<file path=xl/sharedStrings.xml><?xml version="1.0" encoding="utf-8"?>
<sst xmlns="http://schemas.openxmlformats.org/spreadsheetml/2006/main" count="5253" uniqueCount="273">
  <si>
    <t>M</t>
  </si>
  <si>
    <t>F</t>
  </si>
  <si>
    <t xml:space="preserve">Sex </t>
  </si>
  <si>
    <t>0-2</t>
  </si>
  <si>
    <t>16-17</t>
  </si>
  <si>
    <t>3-6</t>
  </si>
  <si>
    <t>7-15</t>
  </si>
  <si>
    <t>urban</t>
  </si>
  <si>
    <t>rural</t>
  </si>
  <si>
    <t>Indicator</t>
  </si>
  <si>
    <t>18-35</t>
  </si>
  <si>
    <t>36-50</t>
  </si>
  <si>
    <t>51-63</t>
  </si>
  <si>
    <t>63+</t>
  </si>
  <si>
    <t>3+</t>
  </si>
  <si>
    <t>4+</t>
  </si>
  <si>
    <t>0</t>
  </si>
  <si>
    <t>1</t>
  </si>
  <si>
    <t>2</t>
  </si>
  <si>
    <t>3</t>
  </si>
  <si>
    <t>4</t>
  </si>
  <si>
    <t>recorded during the reporting period</t>
  </si>
  <si>
    <t>taken out of evidence during the reporting period</t>
  </si>
  <si>
    <t>beginning of the reporting period</t>
  </si>
  <si>
    <t>end of the reporting period</t>
  </si>
  <si>
    <t xml:space="preserve">Age group </t>
  </si>
  <si>
    <t xml:space="preserve">Place of residence </t>
  </si>
  <si>
    <t xml:space="preserve">Disability status </t>
  </si>
  <si>
    <t>Dominant functional deficiency</t>
  </si>
  <si>
    <t>yes</t>
  </si>
  <si>
    <t>no</t>
  </si>
  <si>
    <t>medium</t>
  </si>
  <si>
    <t>accentuated</t>
  </si>
  <si>
    <t>severe</t>
  </si>
  <si>
    <t>neuro-motor</t>
  </si>
  <si>
    <t>sensorial</t>
  </si>
  <si>
    <t>mental</t>
  </si>
  <si>
    <t>other</t>
  </si>
  <si>
    <t>death</t>
  </si>
  <si>
    <t>maturity</t>
  </si>
  <si>
    <t>violence</t>
  </si>
  <si>
    <t>vagabondage, beggaring, prostitution</t>
  </si>
  <si>
    <t>placement</t>
  </si>
  <si>
    <t>dossier closed</t>
  </si>
  <si>
    <t>I1. Number of children in risk situation</t>
  </si>
  <si>
    <t>Reason for removing the child from registration</t>
  </si>
  <si>
    <t>neglect</t>
  </si>
  <si>
    <t>lack of care and supervision from parents due to their absence from home for unknown reasons</t>
  </si>
  <si>
    <t>death of parents</t>
  </si>
  <si>
    <t>abandonment by parents</t>
  </si>
  <si>
    <t>establishment of judicial care measure concerning one of the parents</t>
  </si>
  <si>
    <t>Disaggregations</t>
  </si>
  <si>
    <t>Sub-Disaggregations</t>
  </si>
  <si>
    <t>I2. Number of children assisted through family support social service for families with children</t>
  </si>
  <si>
    <t xml:space="preserve">Type of support  </t>
  </si>
  <si>
    <t>primary</t>
  </si>
  <si>
    <t>the service has reached its purpose</t>
  </si>
  <si>
    <t>other reason</t>
  </si>
  <si>
    <t>I2.1 Percentage of children assisted through secondary family support social service for families with children</t>
  </si>
  <si>
    <t>I5. Number of children in placement services</t>
  </si>
  <si>
    <t>I6. Ratio of children placed in residential versus family-type placement services</t>
  </si>
  <si>
    <t>I14. Number of kinship carers</t>
  </si>
  <si>
    <t>Disability</t>
  </si>
  <si>
    <t>Monetary support</t>
  </si>
  <si>
    <t xml:space="preserve">Beneficiaries of monetary secondary support within the family support social service for families with children </t>
  </si>
  <si>
    <t>Causes of separation</t>
  </si>
  <si>
    <t>Children temporarily left without parental care</t>
  </si>
  <si>
    <t>Children without parental care</t>
  </si>
  <si>
    <t>custody</t>
  </si>
  <si>
    <t>without an established form of protection</t>
  </si>
  <si>
    <t xml:space="preserve">Form of protection </t>
  </si>
  <si>
    <t xml:space="preserve">Type of placement </t>
  </si>
  <si>
    <t>emergency</t>
  </si>
  <si>
    <t>planned</t>
  </si>
  <si>
    <t xml:space="preserve">Type of placement services  </t>
  </si>
  <si>
    <t>kinship care</t>
  </si>
  <si>
    <t>foster care APP</t>
  </si>
  <si>
    <t>foster care CCTF</t>
  </si>
  <si>
    <t xml:space="preserve">Placed following a decision of the guardianship authority </t>
  </si>
  <si>
    <t>with family of relatives or of other people with whom the child established close relationships</t>
  </si>
  <si>
    <t>residential-type care</t>
  </si>
  <si>
    <t>Child status</t>
  </si>
  <si>
    <t>left without parental care</t>
  </si>
  <si>
    <t>temporarily left without parental care</t>
  </si>
  <si>
    <t>without established status</t>
  </si>
  <si>
    <t>Type of placement</t>
  </si>
  <si>
    <t xml:space="preserve">Placed following the decision of the guardianship authority </t>
  </si>
  <si>
    <t>public</t>
  </si>
  <si>
    <t>private</t>
  </si>
  <si>
    <t xml:space="preserve">Type of residential institution </t>
  </si>
  <si>
    <t xml:space="preserve">Form of ownership of residential institution  </t>
  </si>
  <si>
    <t>Accredited</t>
  </si>
  <si>
    <t>Period of placement in residential-type placement services</t>
  </si>
  <si>
    <t>community home for children in risk situation</t>
  </si>
  <si>
    <t>boarding gymnasium</t>
  </si>
  <si>
    <t>boarding home for children with mental deficiencies</t>
  </si>
  <si>
    <t>special institution for children with physical and sensory deficiencies</t>
  </si>
  <si>
    <t>auxiliary boarding school</t>
  </si>
  <si>
    <t>mother and child unit</t>
  </si>
  <si>
    <t xml:space="preserve">Type of placement services </t>
  </si>
  <si>
    <t xml:space="preserve">With individual assistance plan revised according to applicable standards </t>
  </si>
  <si>
    <t xml:space="preserve">Disability  </t>
  </si>
  <si>
    <t>With special needs</t>
  </si>
  <si>
    <t>foreign</t>
  </si>
  <si>
    <t>national</t>
  </si>
  <si>
    <t>international</t>
  </si>
  <si>
    <t xml:space="preserve">With special education needs   </t>
  </si>
  <si>
    <t xml:space="preserve">With individualized education plan </t>
  </si>
  <si>
    <t>Type of planned placement services left by the child</t>
  </si>
  <si>
    <t xml:space="preserve">Reasons for leaving the planned placement services </t>
  </si>
  <si>
    <t>(re)integration in biological family</t>
  </si>
  <si>
    <t>adoption</t>
  </si>
  <si>
    <t>other reasons</t>
  </si>
  <si>
    <t xml:space="preserve">Type of residential institution  </t>
  </si>
  <si>
    <t>Reasons for leaving the residential-type placement services</t>
  </si>
  <si>
    <t>placement in kinship care</t>
  </si>
  <si>
    <t>placement in foster care APP</t>
  </si>
  <si>
    <t>placement in foster care CCTF</t>
  </si>
  <si>
    <t>placement in assisted social housing</t>
  </si>
  <si>
    <t xml:space="preserve">Citizenship of adoptive parents </t>
  </si>
  <si>
    <t>Moldovan</t>
  </si>
  <si>
    <t>Adoption procedure</t>
  </si>
  <si>
    <t>mixed</t>
  </si>
  <si>
    <t xml:space="preserve">Physical disability </t>
  </si>
  <si>
    <t xml:space="preserve">Education level </t>
  </si>
  <si>
    <t>Employed</t>
  </si>
  <si>
    <t>secondary</t>
  </si>
  <si>
    <t>post-secondary</t>
  </si>
  <si>
    <t>higher</t>
  </si>
  <si>
    <t xml:space="preserve">Carers with children in the family, apart from those placed in care </t>
  </si>
  <si>
    <t>with no children</t>
  </si>
  <si>
    <t>with one child</t>
  </si>
  <si>
    <t>with two children</t>
  </si>
  <si>
    <t>with three children</t>
  </si>
  <si>
    <t>with four or more children</t>
  </si>
  <si>
    <t>Education level</t>
  </si>
  <si>
    <t>Type of carer</t>
  </si>
  <si>
    <t>relative</t>
  </si>
  <si>
    <t>third party</t>
  </si>
  <si>
    <t xml:space="preserve">Reasons for removal from registration </t>
  </si>
  <si>
    <t>resignation</t>
  </si>
  <si>
    <t>dismissal</t>
  </si>
  <si>
    <t>Resignation</t>
  </si>
  <si>
    <t>too low salary</t>
  </si>
  <si>
    <t>illness, being unable to take care of the child</t>
  </si>
  <si>
    <t>left abroad</t>
  </si>
  <si>
    <t>undeclared reason</t>
  </si>
  <si>
    <t xml:space="preserve">Experience as professional parental assistant </t>
  </si>
  <si>
    <t>less than 1 year</t>
  </si>
  <si>
    <t>1 year or more</t>
  </si>
  <si>
    <t xml:space="preserve">Experience as parent-educator </t>
  </si>
  <si>
    <t xml:space="preserve">Reapproved as parent-educator by the gatekeeping commission </t>
  </si>
  <si>
    <t>Carers with children in the family, apart from those placed in CCTF</t>
  </si>
  <si>
    <t>Reapproved as professional parental assistant by the gatekeeping commission</t>
  </si>
  <si>
    <t xml:space="preserve">Carers with children in the family, apart from those placed in foster care APP </t>
  </si>
  <si>
    <t>with three or more children</t>
  </si>
  <si>
    <t xml:space="preserve">Type of prospective adoptive parents </t>
  </si>
  <si>
    <t xml:space="preserve">Place of residence (for prospective adoptive parents with domicile in the Republic of Moldova) </t>
  </si>
  <si>
    <t>expiry of certificate</t>
  </si>
  <si>
    <t>deterioration of material conditions</t>
  </si>
  <si>
    <t>waiver without a declared reason</t>
  </si>
  <si>
    <t xml:space="preserve">Acceptance to adopt children with special needs </t>
  </si>
  <si>
    <t>over 7 years old</t>
  </si>
  <si>
    <t>with one or more siblings</t>
  </si>
  <si>
    <t>Sex (for sole parent)</t>
  </si>
  <si>
    <t>Age group (for sole parent)</t>
  </si>
  <si>
    <t xml:space="preserve">Physical disability  (for sole parent) </t>
  </si>
  <si>
    <t xml:space="preserve">Citizenship (for sole parent) </t>
  </si>
  <si>
    <t xml:space="preserve">Physical disability  (for couple) </t>
  </si>
  <si>
    <t>different age groups</t>
  </si>
  <si>
    <t>one member</t>
  </si>
  <si>
    <t>both members</t>
  </si>
  <si>
    <t>with disability</t>
  </si>
  <si>
    <t xml:space="preserve">aged over 7 years old </t>
  </si>
  <si>
    <t xml:space="preserve">with one or more siblings </t>
  </si>
  <si>
    <t>short term</t>
  </si>
  <si>
    <t>long term</t>
  </si>
  <si>
    <t>respiro</t>
  </si>
  <si>
    <t xml:space="preserve">Carers by number of children in care </t>
  </si>
  <si>
    <t>Carers by number of children in care</t>
  </si>
  <si>
    <t>Carers by number of children in the care of a professional parental assistant</t>
  </si>
  <si>
    <t xml:space="preserve">Carers by number of children in the care of a parent-educator </t>
  </si>
  <si>
    <t xml:space="preserve">Citizenship (for couple) </t>
  </si>
  <si>
    <t>Age group of both members (for couple)</t>
  </si>
  <si>
    <t xml:space="preserve">Type of placement before reintegration </t>
  </si>
  <si>
    <t>Period elapsed since separation (for children coming from emergency placement)</t>
  </si>
  <si>
    <t>Period elapsed since separation (for children coming from planned placement)</t>
  </si>
  <si>
    <t>up to 3 months</t>
  </si>
  <si>
    <t>Number of monitoring visits</t>
  </si>
  <si>
    <t>Causes of reseparation after reintegration</t>
  </si>
  <si>
    <t>up to 3 days included</t>
  </si>
  <si>
    <t>Age group</t>
  </si>
  <si>
    <t>Sep 16 - Oct 16, 2020</t>
  </si>
  <si>
    <t>Oct 17 - Nov 16, 2020</t>
  </si>
  <si>
    <t>Nov 17 - Dec 16, 2020</t>
  </si>
  <si>
    <t>Dec 17, 2020 - Jan 16, 2021</t>
  </si>
  <si>
    <t>Jan 17 - Feb 16, 2021</t>
  </si>
  <si>
    <t>Feb 17 - Mar 16, 2021</t>
  </si>
  <si>
    <t>Cumulative values Sept 16, 2020 - March 16, 2021</t>
  </si>
  <si>
    <t>emergency (&lt;3 days)</t>
  </si>
  <si>
    <t>emergency (&gt;45 days)</t>
  </si>
  <si>
    <t>planned (&lt;1.5 months)</t>
  </si>
  <si>
    <t>planned (1.5-3 months)</t>
  </si>
  <si>
    <t>planned (&gt;12 months)</t>
  </si>
  <si>
    <t>n/a</t>
  </si>
  <si>
    <t>TOTAL (%)</t>
  </si>
  <si>
    <t>planned (4-6 months)</t>
  </si>
  <si>
    <t>TOTAL (ratio)</t>
  </si>
  <si>
    <t>TOTAL (% of total population of children in 2019)</t>
  </si>
  <si>
    <t>planned (7-11 months)</t>
  </si>
  <si>
    <t>4-6 months</t>
  </si>
  <si>
    <t>4-44 days</t>
  </si>
  <si>
    <t>emergency (4-44 days)</t>
  </si>
  <si>
    <t>Values during at the end of the reporting period</t>
  </si>
  <si>
    <t>Values at the end of the reporting period</t>
  </si>
  <si>
    <t>emergency ( 3-44 days)</t>
  </si>
  <si>
    <t>planned ( 7-11 months)</t>
  </si>
  <si>
    <t>planned ( &gt;12 months)</t>
  </si>
  <si>
    <t xml:space="preserve"> </t>
  </si>
  <si>
    <t>3-6 months</t>
  </si>
  <si>
    <t>12</t>
  </si>
  <si>
    <t>TOTAL (% of total population of children in the first quarter of 2021)</t>
  </si>
  <si>
    <t>emergency ( &gt;45 days)</t>
  </si>
  <si>
    <t>planned ( 4-6 months)</t>
  </si>
  <si>
    <t>I4. Number and percentage of children separated from their parents</t>
  </si>
  <si>
    <t>I5.1 Number and percentage of children placed in kinship care</t>
  </si>
  <si>
    <t>I5.2 Number and percentage of children  placed in foster care service APP (professional parental assistance)</t>
  </si>
  <si>
    <t>I5.3 Number and percentage of children placed in foster care CCTF (family-type children's homes)</t>
  </si>
  <si>
    <t>I5.4 Number and percentage of children placed in residential-type placement services</t>
  </si>
  <si>
    <t>I7. Number and percentage of children in planned placement services who have an individual assistance plan</t>
  </si>
  <si>
    <t>I8. Number and percentage of children in planned placement services whose development was assessed by the psycho-pedagogical assistance service (SAPP)</t>
  </si>
  <si>
    <t>I9. Number and percentage of children who left planned placement services</t>
  </si>
  <si>
    <t>I10. Number and percentage of children who left residential-type planned placement services</t>
  </si>
  <si>
    <t>I11. Number and percentage of adoptable children</t>
  </si>
  <si>
    <t>I12. Number and percentage of adopted children</t>
  </si>
  <si>
    <t>I15. Number and percentage of foster carers APP (professional parental assistants)</t>
  </si>
  <si>
    <t>I16. Number and percentage of parents-educators in CCTF (family-type children's homes)</t>
  </si>
  <si>
    <t>I17. Number and percentage of prospective adoptive parents</t>
  </si>
  <si>
    <t>I18. Number and percentage of children reintegrated in the biological family</t>
  </si>
  <si>
    <t>I19. Number and percentage of reintegrated children who were visited for monitoring according to the individual assistance plan</t>
  </si>
  <si>
    <t>I20. Number and percentage of children reseparated after reintegration</t>
  </si>
  <si>
    <t>0‒2</t>
  </si>
  <si>
    <t>3‒6</t>
  </si>
  <si>
    <t>7‒15</t>
  </si>
  <si>
    <t>16‒17</t>
  </si>
  <si>
    <t>living in the street, runaway, or expelled from home</t>
  </si>
  <si>
    <t>refusal of parent(s) to fulfill their parental obligations</t>
  </si>
  <si>
    <t>Children taken from their parents due to an imminent danger to their life or health</t>
  </si>
  <si>
    <t>temporary placement center for children ages 0-6 years</t>
  </si>
  <si>
    <t>temporary placement center for children ages 7-17 years</t>
  </si>
  <si>
    <t>enrollment in education</t>
  </si>
  <si>
    <t>couple</t>
  </si>
  <si>
    <t>sole parent</t>
  </si>
  <si>
    <t>more than 45 days</t>
  </si>
  <si>
    <t>more than 12 months</t>
  </si>
  <si>
    <t>more than 4</t>
  </si>
  <si>
    <t>Period elapsed between reintegration and reseparation</t>
  </si>
  <si>
    <t xml:space="preserve">Family benefitting from secondary support within the family support social service for families with children </t>
  </si>
  <si>
    <t xml:space="preserve">Causes that put a child in a risk situation </t>
  </si>
  <si>
    <t>leaving for another locality</t>
  </si>
  <si>
    <t>the family left for another locality</t>
  </si>
  <si>
    <t>Both parents/only parent left temporarily for another locality</t>
  </si>
  <si>
    <t>I4.1 Number and percentage of children whose parents/only parent are/is temporarily in another locality</t>
  </si>
  <si>
    <t>I14.1 Number of carers of children whose parents/only parent are/is temporarily in another locality</t>
  </si>
  <si>
    <t>Pilot Test of Alternative Childcare Indicators in Moldova</t>
  </si>
  <si>
    <t>Appendix 5. Data Sets</t>
  </si>
  <si>
    <r>
      <t xml:space="preserve">TOTAL (% of total population of children </t>
    </r>
    <r>
      <rPr>
        <b/>
        <sz val="11"/>
        <rFont val="Arial Narrow"/>
        <family val="2"/>
      </rPr>
      <t>in 2020</t>
    </r>
    <r>
      <rPr>
        <b/>
        <sz val="11"/>
        <color theme="1"/>
        <rFont val="Arial Narrow"/>
        <family val="2"/>
      </rPr>
      <t>)</t>
    </r>
  </si>
  <si>
    <r>
      <t>I2. Number of children assisted through family support social service for families with children</t>
    </r>
    <r>
      <rPr>
        <b/>
        <sz val="14"/>
        <color rgb="FF000000"/>
        <rFont val="Arial Narrow"/>
        <family val="2"/>
      </rPr>
      <t>*</t>
    </r>
  </si>
  <si>
    <t>I3. Number and percentage of children whose separation from parents was prevented</t>
  </si>
  <si>
    <t>7-12 months</t>
  </si>
  <si>
    <t>This document was produced with the support of the United States Agency for International Development (USAID) under the terms of the Data for Impact (D4I) associate award 7200AA18LA00008, which is implemented by the Carolina Population Center at the University of North Carolina at Chapel Hill, in partnership with Palladium International, LLC; ICF Macro, Inc.; John Snow, Inc.; and Tulane University. The views expressed in this document do not necessarily reflect the views of USAID or the United States government. TR-21-436 D4I</t>
  </si>
  <si>
    <r>
      <rPr>
        <b/>
        <sz val="14"/>
        <color theme="1"/>
        <rFont val="Arial Narrow"/>
        <family val="2"/>
      </rPr>
      <t>*</t>
    </r>
    <r>
      <rPr>
        <sz val="12"/>
        <color theme="1"/>
        <rFont val="Arial Narrow"/>
        <family val="2"/>
      </rPr>
      <t xml:space="preserve"> Indicator I2 is composed of children assisted through family support social service for families with children (FSSS), both primary and secondary. The compiled data for tested indicators refer to those recorded at the end of the reporting period, except for I2. For this indicator, the D4I team decided to include in the data sets the cases recorded at the end of the reporting period for secondary FSSS and during the reporting period for primary FSSS. This decision was motivated by the fact that the beneficiaries of primary FSSS usually get a one-off support or short-term support (few days), being taken out of evidence during the same period of reporting when they were entered in the books. As such, these beneficiaries are no longer in the books at the end of the reporting period. In the light of the above, column J includes all cases of primary FSSS recorded during the reporting period and all cases of secondary FSSS at the end of the reporting period, while column N contains only the cases at the end of the reporting period (meaning 100% of cases of secondary FSSS plus an insignificant number of cases of primary FSSS which the CSAs have not managed to close or even zero cases in primary FSSS). </t>
    </r>
  </si>
  <si>
    <t>The related report is available for download at https://www.data4impactproject.org/publications/pilot-test-of-alternative-childcare-indicators-in-moldova/.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</si>
</sst>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scheme val="minor"/>
    </font>
    <font>
      <sz val="11"/>
      <color theme="1"/>
      <name val="Arial Narrow"/>
      <family val="2"/>
    </font>
    <font>
      <sz val="12"/>
      <color theme="1"/>
      <name val="Arial Narrow"/>
      <family val="2"/>
    </font>
    <font>
      <sz val="14"/>
      <color theme="1"/>
      <name val="Arial Narrow"/>
      <family val="2"/>
    </font>
    <font>
      <b/>
      <sz val="11"/>
      <color theme="1"/>
      <name val="Arial Narrow"/>
      <family val="2"/>
    </font>
    <font>
      <b/>
      <sz val="11"/>
      <color rgb="FF000000"/>
      <name val="Arial Narrow"/>
      <family val="2"/>
    </font>
    <font>
      <sz val="10"/>
      <color rgb="FF000000"/>
      <name val="Arial Narrow"/>
      <family val="2"/>
    </font>
    <font>
      <b/>
      <sz val="11"/>
      <name val="Arial Narrow"/>
      <family val="2"/>
    </font>
    <font>
      <sz val="11"/>
      <name val="Arial Narrow"/>
      <family val="2"/>
    </font>
    <font>
      <sz val="10"/>
      <name val="Arial Narrow"/>
      <family val="2"/>
    </font>
    <font>
      <sz val="10"/>
      <color theme="1"/>
      <name val="Arial Narrow"/>
      <family val="2"/>
    </font>
    <font>
      <b/>
      <sz val="14"/>
      <color theme="1"/>
      <name val="Arial Narrow"/>
      <family val="2"/>
    </font>
    <font>
      <b/>
      <sz val="12"/>
      <color rgb="FF000000"/>
      <name val="Arial Narrow"/>
      <family val="2"/>
    </font>
    <font>
      <b/>
      <sz val="14"/>
      <color rgb="FF000000"/>
      <name val="Arial Narrow"/>
      <family val="2"/>
    </font>
    <font>
      <b/>
      <sz val="12"/>
      <color theme="1"/>
      <name val="Arial Narrow"/>
      <family val="2"/>
    </font>
    <font>
      <sz val="12"/>
      <color rgb="FF000000"/>
      <name val="Arial Narrow"/>
      <family val="2"/>
    </font>
    <font>
      <i/>
      <sz val="12"/>
      <color rgb="FF000000"/>
      <name val="Arial Narrow"/>
      <family val="2"/>
    </font>
    <font>
      <b/>
      <sz val="16"/>
      <color theme="1"/>
      <name val="Arial Narrow"/>
      <family val="2"/>
    </font>
    <font>
      <b/>
      <sz val="20"/>
      <color rgb="FF3B5978"/>
      <name val="Arial Narrow"/>
      <family val="2"/>
    </font>
    <font>
      <b/>
      <sz val="14"/>
      <color rgb="FF69BB9E"/>
      <name val="Arial Narrow"/>
      <family val="2"/>
    </font>
    <font>
      <sz val="7"/>
      <color rgb="FF231F20"/>
      <name val="Arial Narrow"/>
      <family val="2"/>
    </font>
    <font>
      <sz val="12"/>
      <name val="Arial Narrow"/>
      <family val="2"/>
    </font>
    <font>
      <u/>
      <sz val="11"/>
      <color theme="10"/>
      <name val="Calibri"/>
      <family val="2"/>
      <scheme val="minor"/>
    </font>
  </fonts>
  <fills count="14">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4" tint="-0.249977111117893"/>
        <bgColor indexed="64"/>
      </patternFill>
    </fill>
    <fill>
      <patternFill patternType="solid">
        <fgColor theme="2" tint="-9.9978637043366805E-2"/>
        <bgColor indexed="64"/>
      </patternFill>
    </fill>
    <fill>
      <patternFill patternType="solid">
        <fgColor theme="6" tint="0.39997558519241921"/>
        <bgColor indexed="64"/>
      </patternFill>
    </fill>
    <fill>
      <patternFill patternType="solid">
        <fgColor theme="0" tint="-0.249977111117893"/>
        <bgColor indexed="64"/>
      </patternFill>
    </fill>
    <fill>
      <patternFill patternType="solid">
        <fgColor theme="2" tint="-0.249977111117893"/>
        <bgColor indexed="64"/>
      </patternFill>
    </fill>
    <fill>
      <patternFill patternType="solid">
        <fgColor theme="0"/>
        <bgColor indexed="64"/>
      </patternFill>
    </fill>
    <fill>
      <patternFill patternType="solid">
        <fgColor rgb="FF3B5978"/>
        <bgColor indexed="64"/>
      </patternFill>
    </fill>
    <fill>
      <patternFill patternType="solid">
        <fgColor rgb="FFBDE1D4"/>
        <bgColor indexed="64"/>
      </patternFill>
    </fill>
    <fill>
      <patternFill patternType="solid">
        <fgColor rgb="FFC7D5E3"/>
        <bgColor indexed="64"/>
      </patternFill>
    </fill>
    <fill>
      <patternFill patternType="solid">
        <fgColor rgb="FFF5C8B1"/>
        <bgColor indexed="64"/>
      </patternFill>
    </fill>
  </fills>
  <borders count="9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style="thin">
        <color indexed="64"/>
      </bottom>
      <diagonal/>
    </border>
    <border>
      <left/>
      <right/>
      <top style="thin">
        <color indexed="64"/>
      </top>
      <bottom/>
      <diagonal/>
    </border>
    <border>
      <left/>
      <right/>
      <top style="thin">
        <color indexed="64"/>
      </top>
      <bottom style="medium">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bottom style="medium">
        <color indexed="64"/>
      </bottom>
      <diagonal/>
    </border>
    <border>
      <left style="medium">
        <color indexed="64"/>
      </left>
      <right style="thin">
        <color indexed="64"/>
      </right>
      <top/>
      <bottom/>
      <diagonal/>
    </border>
    <border>
      <left style="medium">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theme="0" tint="-0.34998626667073579"/>
      </left>
      <right style="medium">
        <color indexed="64"/>
      </right>
      <top style="medium">
        <color indexed="64"/>
      </top>
      <bottom style="medium">
        <color indexed="64"/>
      </bottom>
      <diagonal/>
    </border>
    <border>
      <left style="thin">
        <color theme="0" tint="-0.34998626667073579"/>
      </left>
      <right/>
      <top style="medium">
        <color indexed="64"/>
      </top>
      <bottom style="medium">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indexed="64"/>
      </bottom>
      <diagonal/>
    </border>
    <border>
      <left style="thin">
        <color theme="0" tint="-0.34998626667073579"/>
      </left>
      <right style="thin">
        <color theme="0" tint="-0.34998626667073579"/>
      </right>
      <top style="medium">
        <color indexed="64"/>
      </top>
      <bottom style="thin">
        <color theme="0" tint="-0.34998626667073579"/>
      </bottom>
      <diagonal/>
    </border>
    <border>
      <left/>
      <right/>
      <top style="medium">
        <color indexed="64"/>
      </top>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indexed="64"/>
      </right>
      <top style="medium">
        <color indexed="64"/>
      </top>
      <bottom style="thin">
        <color indexed="64"/>
      </bottom>
      <diagonal/>
    </border>
    <border>
      <left style="thin">
        <color theme="0" tint="-0.34998626667073579"/>
      </left>
      <right style="thin">
        <color indexed="64"/>
      </right>
      <top style="thin">
        <color indexed="64"/>
      </top>
      <bottom style="medium">
        <color indexed="64"/>
      </bottom>
      <diagonal/>
    </border>
    <border>
      <left style="thin">
        <color theme="0" tint="-0.34998626667073579"/>
      </left>
      <right style="thin">
        <color theme="0" tint="-0.34998626667073579"/>
      </right>
      <top style="thin">
        <color theme="0" tint="-0.34998626667073579"/>
      </top>
      <bottom style="medium">
        <color indexed="64"/>
      </bottom>
      <diagonal/>
    </border>
    <border>
      <left style="thin">
        <color theme="0" tint="-0.34998626667073579"/>
      </left>
      <right/>
      <top style="thin">
        <color theme="0" tint="-0.34998626667073579"/>
      </top>
      <bottom style="medium">
        <color indexed="64"/>
      </bottom>
      <diagonal/>
    </border>
    <border>
      <left style="thin">
        <color theme="0" tint="-0.34998626667073579"/>
      </left>
      <right style="thin">
        <color indexed="64"/>
      </right>
      <top style="thin">
        <color indexed="64"/>
      </top>
      <bottom style="thin">
        <color indexed="64"/>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thin">
        <color theme="0" tint="-0.34998626667073579"/>
      </right>
      <top style="medium">
        <color indexed="64"/>
      </top>
      <bottom/>
      <diagonal/>
    </border>
    <border>
      <left style="medium">
        <color indexed="64"/>
      </left>
      <right style="thin">
        <color indexed="64"/>
      </right>
      <top style="medium">
        <color indexed="64"/>
      </top>
      <bottom/>
      <diagonal/>
    </border>
    <border>
      <left/>
      <right style="thin">
        <color theme="0" tint="-0.34998626667073579"/>
      </right>
      <top style="medium">
        <color indexed="64"/>
      </top>
      <bottom style="thin">
        <color indexed="64"/>
      </bottom>
      <diagonal/>
    </border>
    <border>
      <left/>
      <right style="thin">
        <color theme="0" tint="-0.34998626667073579"/>
      </right>
      <top style="thin">
        <color indexed="64"/>
      </top>
      <bottom/>
      <diagonal/>
    </border>
    <border>
      <left/>
      <right style="thin">
        <color theme="0" tint="-0.34998626667073579"/>
      </right>
      <top/>
      <bottom style="thin">
        <color indexed="64"/>
      </bottom>
      <diagonal/>
    </border>
    <border>
      <left style="thin">
        <color indexed="64"/>
      </left>
      <right style="thin">
        <color theme="0" tint="-0.34998626667073579"/>
      </right>
      <top style="thin">
        <color indexed="64"/>
      </top>
      <bottom style="thin">
        <color indexed="64"/>
      </bottom>
      <diagonal/>
    </border>
    <border>
      <left style="thin">
        <color indexed="64"/>
      </left>
      <right style="thin">
        <color theme="0" tint="-0.34998626667073579"/>
      </right>
      <top style="thin">
        <color indexed="64"/>
      </top>
      <bottom/>
      <diagonal/>
    </border>
    <border>
      <left style="thin">
        <color indexed="64"/>
      </left>
      <right style="medium">
        <color indexed="64"/>
      </right>
      <top style="medium">
        <color indexed="64"/>
      </top>
      <bottom/>
      <diagonal/>
    </border>
  </borders>
  <cellStyleXfs count="2">
    <xf numFmtId="0" fontId="0" fillId="0" borderId="0"/>
    <xf numFmtId="0" fontId="22" fillId="0" borderId="0" applyNumberFormat="0" applyFill="0" applyBorder="0" applyAlignment="0" applyProtection="0"/>
  </cellStyleXfs>
  <cellXfs count="630">
    <xf numFmtId="0" fontId="0" fillId="0" borderId="0" xfId="0"/>
    <xf numFmtId="0" fontId="1" fillId="0" borderId="0" xfId="0" applyFont="1"/>
    <xf numFmtId="0" fontId="3" fillId="0" borderId="0" xfId="0" applyFont="1"/>
    <xf numFmtId="0" fontId="1" fillId="0" borderId="0" xfId="0" applyFont="1" applyFill="1" applyBorder="1"/>
    <xf numFmtId="0" fontId="1" fillId="0" borderId="0" xfId="0" applyFont="1" applyBorder="1"/>
    <xf numFmtId="0" fontId="1" fillId="0" borderId="21" xfId="0" applyFont="1" applyFill="1" applyBorder="1"/>
    <xf numFmtId="0" fontId="4" fillId="0" borderId="37" xfId="0" applyFont="1" applyBorder="1" applyAlignment="1">
      <alignment wrapText="1"/>
    </xf>
    <xf numFmtId="0" fontId="4" fillId="0" borderId="39" xfId="0" applyFont="1" applyBorder="1" applyAlignment="1">
      <alignment wrapText="1"/>
    </xf>
    <xf numFmtId="0" fontId="4" fillId="0" borderId="40" xfId="0" applyFont="1" applyBorder="1" applyAlignment="1">
      <alignment wrapText="1"/>
    </xf>
    <xf numFmtId="0" fontId="4" fillId="0" borderId="7" xfId="0" applyFont="1" applyBorder="1" applyAlignment="1">
      <alignment wrapText="1"/>
    </xf>
    <xf numFmtId="0" fontId="4" fillId="0" borderId="45" xfId="0" applyFont="1" applyBorder="1" applyAlignment="1">
      <alignment wrapText="1"/>
    </xf>
    <xf numFmtId="0" fontId="4" fillId="0" borderId="46" xfId="0" applyFont="1" applyBorder="1" applyAlignment="1">
      <alignment wrapText="1"/>
    </xf>
    <xf numFmtId="0" fontId="1" fillId="13" borderId="75" xfId="0" applyFont="1" applyFill="1" applyBorder="1"/>
    <xf numFmtId="0" fontId="1" fillId="0" borderId="13" xfId="0" applyFont="1" applyBorder="1"/>
    <xf numFmtId="0" fontId="1" fillId="0" borderId="4" xfId="0" applyFont="1" applyBorder="1"/>
    <xf numFmtId="0" fontId="1" fillId="0" borderId="60" xfId="0" applyFont="1" applyBorder="1"/>
    <xf numFmtId="0" fontId="1" fillId="0" borderId="24" xfId="0" applyFont="1" applyBorder="1"/>
    <xf numFmtId="0" fontId="1" fillId="0" borderId="3" xfId="0" applyFont="1" applyBorder="1" applyAlignment="1">
      <alignment wrapText="1"/>
    </xf>
    <xf numFmtId="0" fontId="1" fillId="0" borderId="3" xfId="0" applyFont="1" applyBorder="1"/>
    <xf numFmtId="0" fontId="1" fillId="0" borderId="29" xfId="0" applyFont="1" applyBorder="1"/>
    <xf numFmtId="0" fontId="6" fillId="13" borderId="81" xfId="0" applyFont="1" applyFill="1" applyBorder="1" applyAlignment="1">
      <alignment wrapText="1"/>
    </xf>
    <xf numFmtId="0" fontId="1" fillId="0" borderId="9" xfId="0" applyFont="1" applyBorder="1"/>
    <xf numFmtId="0" fontId="1" fillId="0" borderId="5" xfId="0" applyFont="1" applyBorder="1"/>
    <xf numFmtId="0" fontId="1" fillId="0" borderId="61" xfId="0" applyFont="1" applyBorder="1"/>
    <xf numFmtId="0" fontId="1" fillId="0" borderId="30" xfId="0" applyFont="1" applyBorder="1"/>
    <xf numFmtId="0" fontId="1" fillId="0" borderId="2" xfId="0" applyFont="1" applyBorder="1" applyAlignment="1">
      <alignment wrapText="1"/>
    </xf>
    <xf numFmtId="0" fontId="1" fillId="0" borderId="2" xfId="0" applyFont="1" applyBorder="1"/>
    <xf numFmtId="0" fontId="1" fillId="0" borderId="28" xfId="0" applyFont="1" applyBorder="1"/>
    <xf numFmtId="2" fontId="6" fillId="13" borderId="76" xfId="0" applyNumberFormat="1" applyFont="1" applyFill="1" applyBorder="1" applyAlignment="1">
      <alignment wrapText="1"/>
    </xf>
    <xf numFmtId="0" fontId="1" fillId="0" borderId="79" xfId="0" applyFont="1" applyBorder="1"/>
    <xf numFmtId="0" fontId="1" fillId="0" borderId="8" xfId="0" applyFont="1" applyBorder="1"/>
    <xf numFmtId="0" fontId="1" fillId="0" borderId="4" xfId="0" applyFont="1" applyBorder="1" applyAlignment="1">
      <alignment wrapText="1"/>
    </xf>
    <xf numFmtId="0" fontId="1" fillId="0" borderId="20" xfId="0" applyFont="1" applyBorder="1"/>
    <xf numFmtId="49" fontId="6" fillId="13" borderId="77" xfId="0" applyNumberFormat="1" applyFont="1" applyFill="1" applyBorder="1" applyAlignment="1">
      <alignment wrapText="1"/>
    </xf>
    <xf numFmtId="0" fontId="1" fillId="0" borderId="11" xfId="0" applyFont="1" applyBorder="1"/>
    <xf numFmtId="0" fontId="1" fillId="0" borderId="1" xfId="0" applyFont="1" applyBorder="1"/>
    <xf numFmtId="0" fontId="1" fillId="0" borderId="62" xfId="0" applyFont="1" applyBorder="1"/>
    <xf numFmtId="0" fontId="1" fillId="0" borderId="16" xfId="0" applyFont="1" applyBorder="1"/>
    <xf numFmtId="0" fontId="1" fillId="0" borderId="1" xfId="0" applyFont="1" applyBorder="1" applyAlignment="1">
      <alignment wrapText="1"/>
    </xf>
    <xf numFmtId="0" fontId="1" fillId="0" borderId="19" xfId="0" applyFont="1" applyBorder="1"/>
    <xf numFmtId="49" fontId="6" fillId="13" borderId="73" xfId="0" applyNumberFormat="1" applyFont="1" applyFill="1" applyBorder="1" applyAlignment="1">
      <alignment wrapText="1"/>
    </xf>
    <xf numFmtId="2" fontId="6" fillId="13" borderId="7" xfId="0" applyNumberFormat="1" applyFont="1" applyFill="1" applyBorder="1" applyAlignment="1">
      <alignment wrapText="1"/>
    </xf>
    <xf numFmtId="0" fontId="1" fillId="0" borderId="80" xfId="0" applyFont="1" applyBorder="1"/>
    <xf numFmtId="0" fontId="1" fillId="0" borderId="10" xfId="0" applyFont="1" applyBorder="1"/>
    <xf numFmtId="0" fontId="1" fillId="0" borderId="63" xfId="0" applyFont="1" applyBorder="1"/>
    <xf numFmtId="0" fontId="1" fillId="0" borderId="32" xfId="0" applyFont="1" applyBorder="1"/>
    <xf numFmtId="0" fontId="6" fillId="13" borderId="75" xfId="0" applyFont="1" applyFill="1" applyBorder="1" applyAlignment="1">
      <alignment wrapText="1"/>
    </xf>
    <xf numFmtId="0" fontId="1" fillId="0" borderId="64" xfId="0" applyFont="1" applyBorder="1"/>
    <xf numFmtId="0" fontId="1" fillId="0" borderId="31" xfId="0" applyFont="1" applyBorder="1"/>
    <xf numFmtId="0" fontId="6" fillId="13" borderId="82" xfId="0" applyFont="1" applyFill="1" applyBorder="1" applyAlignment="1">
      <alignment wrapText="1"/>
    </xf>
    <xf numFmtId="0" fontId="6" fillId="13" borderId="76" xfId="0" applyFont="1" applyFill="1" applyBorder="1" applyAlignment="1">
      <alignment wrapText="1"/>
    </xf>
    <xf numFmtId="0" fontId="6" fillId="13" borderId="84" xfId="0" applyFont="1" applyFill="1" applyBorder="1" applyAlignment="1">
      <alignment wrapText="1"/>
    </xf>
    <xf numFmtId="0" fontId="1" fillId="0" borderId="83" xfId="0" applyFont="1" applyBorder="1"/>
    <xf numFmtId="0" fontId="6" fillId="13" borderId="7" xfId="0" applyFont="1" applyFill="1" applyBorder="1" applyAlignment="1">
      <alignment wrapText="1"/>
    </xf>
    <xf numFmtId="0" fontId="6" fillId="13" borderId="85" xfId="0" applyFont="1" applyFill="1" applyBorder="1" applyAlignment="1">
      <alignment wrapText="1"/>
    </xf>
    <xf numFmtId="0" fontId="1" fillId="0" borderId="23" xfId="0" applyFont="1" applyBorder="1"/>
    <xf numFmtId="0" fontId="6" fillId="13" borderId="77" xfId="0" applyFont="1" applyFill="1" applyBorder="1" applyAlignment="1">
      <alignment wrapText="1"/>
    </xf>
    <xf numFmtId="0" fontId="1" fillId="0" borderId="17" xfId="0" applyFont="1" applyBorder="1"/>
    <xf numFmtId="0" fontId="4" fillId="0" borderId="0" xfId="0" applyFont="1" applyFill="1" applyBorder="1"/>
    <xf numFmtId="0" fontId="6" fillId="13" borderId="73" xfId="0" applyFont="1" applyFill="1" applyBorder="1" applyAlignment="1">
      <alignment wrapText="1"/>
    </xf>
    <xf numFmtId="0" fontId="6" fillId="13" borderId="78" xfId="0" applyFont="1" applyFill="1" applyBorder="1" applyAlignment="1">
      <alignment wrapText="1"/>
    </xf>
    <xf numFmtId="0" fontId="1" fillId="0" borderId="26" xfId="0" applyFont="1" applyBorder="1"/>
    <xf numFmtId="0" fontId="6" fillId="13" borderId="0" xfId="0" applyFont="1" applyFill="1" applyBorder="1" applyAlignment="1">
      <alignment wrapText="1"/>
    </xf>
    <xf numFmtId="0" fontId="1" fillId="0" borderId="45" xfId="0" applyFont="1" applyBorder="1"/>
    <xf numFmtId="0" fontId="1" fillId="0" borderId="7" xfId="0" applyFont="1" applyBorder="1"/>
    <xf numFmtId="0" fontId="1" fillId="0" borderId="65" xfId="0" applyFont="1" applyBorder="1"/>
    <xf numFmtId="0" fontId="1" fillId="0" borderId="45" xfId="0" applyFont="1" applyBorder="1" applyAlignment="1">
      <alignment wrapText="1"/>
    </xf>
    <xf numFmtId="0" fontId="6" fillId="13" borderId="74" xfId="0" applyFont="1" applyFill="1" applyBorder="1" applyAlignment="1">
      <alignment wrapText="1"/>
    </xf>
    <xf numFmtId="0" fontId="5" fillId="10" borderId="0" xfId="0" applyFont="1" applyFill="1" applyBorder="1" applyAlignment="1">
      <alignment horizontal="center" vertical="center" wrapText="1"/>
    </xf>
    <xf numFmtId="0" fontId="6" fillId="10" borderId="0" xfId="0" applyFont="1" applyFill="1" applyBorder="1" applyAlignment="1">
      <alignment wrapText="1"/>
    </xf>
    <xf numFmtId="0" fontId="1" fillId="10" borderId="0" xfId="0" applyFont="1" applyFill="1" applyBorder="1"/>
    <xf numFmtId="0" fontId="1" fillId="10" borderId="0" xfId="0" applyFont="1" applyFill="1" applyBorder="1" applyAlignment="1">
      <alignment wrapText="1"/>
    </xf>
    <xf numFmtId="0" fontId="1" fillId="4" borderId="0" xfId="0" applyFont="1" applyFill="1" applyBorder="1"/>
    <xf numFmtId="0" fontId="4" fillId="0" borderId="38" xfId="0" applyFont="1" applyBorder="1" applyAlignment="1">
      <alignment wrapText="1"/>
    </xf>
    <xf numFmtId="0" fontId="4" fillId="0" borderId="55" xfId="0" applyFont="1" applyBorder="1" applyAlignment="1">
      <alignment wrapText="1"/>
    </xf>
    <xf numFmtId="0" fontId="4" fillId="0" borderId="58" xfId="0" applyFont="1" applyBorder="1" applyAlignment="1">
      <alignment wrapText="1"/>
    </xf>
    <xf numFmtId="0" fontId="1" fillId="3" borderId="13" xfId="0" applyFont="1" applyFill="1" applyBorder="1"/>
    <xf numFmtId="0" fontId="6" fillId="3" borderId="10" xfId="0" applyFont="1" applyFill="1" applyBorder="1" applyAlignment="1">
      <alignment wrapText="1"/>
    </xf>
    <xf numFmtId="0" fontId="1" fillId="0" borderId="22" xfId="0" applyFont="1" applyBorder="1"/>
    <xf numFmtId="2" fontId="6" fillId="3" borderId="8" xfId="0" applyNumberFormat="1" applyFont="1" applyFill="1" applyBorder="1" applyAlignment="1">
      <alignment wrapText="1"/>
    </xf>
    <xf numFmtId="0" fontId="1" fillId="0" borderId="25" xfId="0" applyFont="1" applyBorder="1"/>
    <xf numFmtId="49" fontId="6" fillId="3" borderId="15" xfId="0" applyNumberFormat="1" applyFont="1" applyFill="1" applyBorder="1" applyAlignment="1">
      <alignment wrapText="1"/>
    </xf>
    <xf numFmtId="2" fontId="6" fillId="3" borderId="34" xfId="0" applyNumberFormat="1" applyFont="1" applyFill="1" applyBorder="1" applyAlignment="1">
      <alignment wrapText="1"/>
    </xf>
    <xf numFmtId="0" fontId="1" fillId="0" borderId="33" xfId="0" applyFont="1" applyBorder="1"/>
    <xf numFmtId="0" fontId="6" fillId="3" borderId="13" xfId="0" applyFont="1" applyFill="1" applyBorder="1" applyAlignment="1">
      <alignment wrapText="1"/>
    </xf>
    <xf numFmtId="0" fontId="6" fillId="3" borderId="9" xfId="0" applyFont="1" applyFill="1" applyBorder="1" applyAlignment="1">
      <alignment wrapText="1"/>
    </xf>
    <xf numFmtId="0" fontId="6" fillId="3" borderId="12" xfId="0" applyFont="1" applyFill="1" applyBorder="1" applyAlignment="1">
      <alignment wrapText="1"/>
    </xf>
    <xf numFmtId="0" fontId="6" fillId="3" borderId="11" xfId="0" applyFont="1" applyFill="1" applyBorder="1" applyAlignment="1">
      <alignment wrapText="1"/>
    </xf>
    <xf numFmtId="0" fontId="6" fillId="3" borderId="34" xfId="0" applyFont="1" applyFill="1" applyBorder="1" applyAlignment="1">
      <alignment wrapText="1"/>
    </xf>
    <xf numFmtId="0" fontId="6" fillId="3" borderId="27" xfId="0" applyFont="1" applyFill="1" applyBorder="1" applyAlignment="1">
      <alignment wrapText="1"/>
    </xf>
    <xf numFmtId="0" fontId="6" fillId="3" borderId="18" xfId="0" applyFont="1" applyFill="1" applyBorder="1" applyAlignment="1">
      <alignment wrapText="1"/>
    </xf>
    <xf numFmtId="0" fontId="6" fillId="3" borderId="43" xfId="0" applyFont="1" applyFill="1" applyBorder="1" applyAlignment="1">
      <alignment wrapText="1"/>
    </xf>
    <xf numFmtId="0" fontId="1" fillId="0" borderId="5" xfId="0" applyFont="1" applyBorder="1" applyAlignment="1">
      <alignment wrapText="1"/>
    </xf>
    <xf numFmtId="0" fontId="6" fillId="3" borderId="42" xfId="0" applyFont="1" applyFill="1" applyBorder="1" applyAlignment="1">
      <alignment wrapText="1"/>
    </xf>
    <xf numFmtId="0" fontId="4" fillId="5" borderId="38" xfId="0" applyFont="1" applyFill="1" applyBorder="1" applyAlignment="1">
      <alignment horizontal="center" vertical="center"/>
    </xf>
    <xf numFmtId="0" fontId="1" fillId="5" borderId="6" xfId="0" applyFont="1" applyFill="1" applyBorder="1" applyAlignment="1">
      <alignment horizontal="left" vertical="center"/>
    </xf>
    <xf numFmtId="0" fontId="1" fillId="5" borderId="58" xfId="0" applyFont="1" applyFill="1" applyBorder="1" applyAlignment="1">
      <alignment wrapText="1"/>
    </xf>
    <xf numFmtId="0" fontId="1" fillId="5" borderId="39" xfId="0" applyFont="1" applyFill="1" applyBorder="1" applyAlignment="1">
      <alignment wrapText="1"/>
    </xf>
    <xf numFmtId="0" fontId="1" fillId="5" borderId="57" xfId="0" applyFont="1" applyFill="1" applyBorder="1" applyAlignment="1">
      <alignment wrapText="1"/>
    </xf>
    <xf numFmtId="9" fontId="1" fillId="0" borderId="31" xfId="0" applyNumberFormat="1" applyFont="1" applyBorder="1"/>
    <xf numFmtId="9" fontId="1" fillId="0" borderId="3" xfId="0" applyNumberFormat="1" applyFont="1" applyBorder="1"/>
    <xf numFmtId="9" fontId="1" fillId="0" borderId="30" xfId="0" applyNumberFormat="1" applyFont="1" applyBorder="1"/>
    <xf numFmtId="9" fontId="1" fillId="0" borderId="5" xfId="0" applyNumberFormat="1" applyFont="1" applyBorder="1"/>
    <xf numFmtId="9" fontId="1" fillId="0" borderId="24" xfId="0" applyNumberFormat="1" applyFont="1" applyBorder="1"/>
    <xf numFmtId="9" fontId="1" fillId="0" borderId="4" xfId="0" applyNumberFormat="1" applyFont="1" applyBorder="1"/>
    <xf numFmtId="49" fontId="6" fillId="3" borderId="11" xfId="0" applyNumberFormat="1" applyFont="1" applyFill="1" applyBorder="1" applyAlignment="1">
      <alignment wrapText="1"/>
    </xf>
    <xf numFmtId="9" fontId="1" fillId="0" borderId="16" xfId="0" applyNumberFormat="1" applyFont="1" applyBorder="1"/>
    <xf numFmtId="9" fontId="1" fillId="0" borderId="1" xfId="0" applyNumberFormat="1" applyFont="1" applyBorder="1"/>
    <xf numFmtId="2" fontId="6" fillId="3" borderId="10" xfId="0" applyNumberFormat="1" applyFont="1" applyFill="1" applyBorder="1" applyAlignment="1">
      <alignment wrapText="1"/>
    </xf>
    <xf numFmtId="9" fontId="1" fillId="0" borderId="32" xfId="0" applyNumberFormat="1" applyFont="1" applyBorder="1"/>
    <xf numFmtId="9" fontId="1" fillId="0" borderId="2" xfId="0" applyNumberFormat="1" applyFont="1" applyBorder="1"/>
    <xf numFmtId="10" fontId="1" fillId="0" borderId="3" xfId="0" applyNumberFormat="1" applyFont="1" applyBorder="1"/>
    <xf numFmtId="10" fontId="1" fillId="0" borderId="2" xfId="0" applyNumberFormat="1" applyFont="1" applyBorder="1"/>
    <xf numFmtId="9" fontId="1" fillId="0" borderId="23" xfId="0" applyNumberFormat="1" applyFont="1" applyBorder="1"/>
    <xf numFmtId="9" fontId="1" fillId="0" borderId="17" xfId="0" applyNumberFormat="1" applyFont="1" applyBorder="1"/>
    <xf numFmtId="9" fontId="1" fillId="0" borderId="33" xfId="0" applyNumberFormat="1" applyFont="1" applyBorder="1"/>
    <xf numFmtId="0" fontId="4" fillId="6" borderId="38" xfId="0" applyFont="1" applyFill="1" applyBorder="1" applyAlignment="1">
      <alignment horizontal="center" vertical="center"/>
    </xf>
    <xf numFmtId="0" fontId="1" fillId="6" borderId="6" xfId="0" applyFont="1" applyFill="1" applyBorder="1" applyAlignment="1">
      <alignment horizontal="left" vertical="center"/>
    </xf>
    <xf numFmtId="1" fontId="1" fillId="6" borderId="37" xfId="0" applyNumberFormat="1" applyFont="1" applyFill="1" applyBorder="1" applyAlignment="1">
      <alignment wrapText="1"/>
    </xf>
    <xf numFmtId="1" fontId="1" fillId="6" borderId="39" xfId="0" applyNumberFormat="1" applyFont="1" applyFill="1" applyBorder="1" applyAlignment="1">
      <alignment wrapText="1"/>
    </xf>
    <xf numFmtId="1" fontId="1" fillId="6" borderId="40" xfId="0" applyNumberFormat="1" applyFont="1" applyFill="1" applyBorder="1" applyAlignment="1">
      <alignment wrapText="1"/>
    </xf>
    <xf numFmtId="0" fontId="4" fillId="6" borderId="38" xfId="0" applyFont="1" applyFill="1" applyBorder="1" applyAlignment="1">
      <alignment horizontal="center" vertical="center" wrapText="1"/>
    </xf>
    <xf numFmtId="2" fontId="1" fillId="6" borderId="37" xfId="0" applyNumberFormat="1" applyFont="1" applyFill="1" applyBorder="1" applyAlignment="1">
      <alignment wrapText="1"/>
    </xf>
    <xf numFmtId="2" fontId="1" fillId="6" borderId="58" xfId="0" applyNumberFormat="1" applyFont="1" applyFill="1" applyBorder="1" applyAlignment="1">
      <alignment wrapText="1"/>
    </xf>
    <xf numFmtId="2" fontId="1" fillId="6" borderId="7" xfId="0" applyNumberFormat="1" applyFont="1" applyFill="1" applyBorder="1" applyAlignment="1">
      <alignment wrapText="1"/>
    </xf>
    <xf numFmtId="2" fontId="1" fillId="6" borderId="40" xfId="0" applyNumberFormat="1" applyFont="1" applyFill="1" applyBorder="1" applyAlignment="1">
      <alignment wrapText="1"/>
    </xf>
    <xf numFmtId="0" fontId="1" fillId="0" borderId="44" xfId="0" applyFont="1" applyBorder="1"/>
    <xf numFmtId="2" fontId="1" fillId="6" borderId="39" xfId="0" applyNumberFormat="1" applyFont="1" applyFill="1" applyBorder="1" applyAlignment="1">
      <alignment wrapText="1"/>
    </xf>
    <xf numFmtId="2" fontId="1" fillId="6" borderId="59" xfId="0" applyNumberFormat="1" applyFont="1" applyFill="1" applyBorder="1" applyAlignment="1">
      <alignment wrapText="1"/>
    </xf>
    <xf numFmtId="0" fontId="1" fillId="6" borderId="37" xfId="0" applyFont="1" applyFill="1" applyBorder="1" applyAlignment="1">
      <alignment wrapText="1"/>
    </xf>
    <xf numFmtId="0" fontId="1" fillId="6" borderId="39" xfId="0" applyFont="1" applyFill="1" applyBorder="1" applyAlignment="1">
      <alignment wrapText="1"/>
    </xf>
    <xf numFmtId="0" fontId="1" fillId="6" borderId="58" xfId="0" applyFont="1" applyFill="1" applyBorder="1" applyAlignment="1">
      <alignment wrapText="1"/>
    </xf>
    <xf numFmtId="2" fontId="1" fillId="6" borderId="56" xfId="0" applyNumberFormat="1" applyFont="1" applyFill="1" applyBorder="1" applyAlignment="1">
      <alignment wrapText="1"/>
    </xf>
    <xf numFmtId="0" fontId="8" fillId="0" borderId="31" xfId="0" applyFont="1" applyBorder="1"/>
    <xf numFmtId="0" fontId="8" fillId="0" borderId="3" xfId="0" applyFont="1" applyBorder="1"/>
    <xf numFmtId="0" fontId="8" fillId="0" borderId="30" xfId="0" applyFont="1" applyBorder="1"/>
    <xf numFmtId="0" fontId="8" fillId="0" borderId="5" xfId="0" applyFont="1" applyBorder="1"/>
    <xf numFmtId="0" fontId="1" fillId="5" borderId="37" xfId="0" applyFont="1" applyFill="1" applyBorder="1" applyAlignment="1">
      <alignment wrapText="1"/>
    </xf>
    <xf numFmtId="0" fontId="1" fillId="5" borderId="40" xfId="0" applyFont="1" applyFill="1" applyBorder="1" applyAlignment="1">
      <alignment wrapText="1"/>
    </xf>
    <xf numFmtId="0" fontId="1" fillId="5" borderId="7" xfId="0" applyFont="1" applyFill="1" applyBorder="1" applyAlignment="1">
      <alignment wrapText="1"/>
    </xf>
    <xf numFmtId="0" fontId="1" fillId="0" borderId="66" xfId="0" applyFont="1" applyBorder="1"/>
    <xf numFmtId="0" fontId="4" fillId="8" borderId="38" xfId="0" applyFont="1" applyFill="1" applyBorder="1" applyAlignment="1">
      <alignment horizontal="center" vertical="center"/>
    </xf>
    <xf numFmtId="0" fontId="1" fillId="8" borderId="6" xfId="0" applyFont="1" applyFill="1" applyBorder="1" applyAlignment="1">
      <alignment horizontal="left" vertical="center"/>
    </xf>
    <xf numFmtId="10" fontId="1" fillId="8" borderId="58" xfId="0" applyNumberFormat="1" applyFont="1" applyFill="1" applyBorder="1" applyAlignment="1">
      <alignment horizontal="center" wrapText="1"/>
    </xf>
    <xf numFmtId="10" fontId="1" fillId="8" borderId="39" xfId="0" applyNumberFormat="1" applyFont="1" applyFill="1" applyBorder="1" applyAlignment="1">
      <alignment horizontal="center" wrapText="1"/>
    </xf>
    <xf numFmtId="10" fontId="1" fillId="8" borderId="57" xfId="0" applyNumberFormat="1" applyFont="1" applyFill="1" applyBorder="1" applyAlignment="1">
      <alignment horizontal="center" wrapText="1"/>
    </xf>
    <xf numFmtId="10" fontId="1" fillId="8" borderId="40" xfId="0" applyNumberFormat="1" applyFont="1" applyFill="1" applyBorder="1" applyAlignment="1">
      <alignment horizontal="center" wrapText="1"/>
    </xf>
    <xf numFmtId="0" fontId="4" fillId="0" borderId="31" xfId="0" applyFont="1" applyBorder="1"/>
    <xf numFmtId="0" fontId="4" fillId="0" borderId="3" xfId="0" applyFont="1" applyBorder="1"/>
    <xf numFmtId="0" fontId="4" fillId="0" borderId="29" xfId="0" applyFont="1" applyBorder="1"/>
    <xf numFmtId="0" fontId="4" fillId="0" borderId="30" xfId="0" applyFont="1" applyBorder="1"/>
    <xf numFmtId="0" fontId="4" fillId="0" borderId="5" xfId="0" applyFont="1" applyBorder="1"/>
    <xf numFmtId="0" fontId="4" fillId="0" borderId="24" xfId="0" applyFont="1" applyBorder="1"/>
    <xf numFmtId="0" fontId="4" fillId="0" borderId="4" xfId="0" applyFont="1" applyBorder="1"/>
    <xf numFmtId="0" fontId="4" fillId="0" borderId="16" xfId="0" applyFont="1" applyBorder="1"/>
    <xf numFmtId="0" fontId="4" fillId="0" borderId="1" xfId="0" applyFont="1" applyBorder="1"/>
    <xf numFmtId="0" fontId="4" fillId="0" borderId="32" xfId="0" applyFont="1" applyBorder="1"/>
    <xf numFmtId="0" fontId="4" fillId="0" borderId="2" xfId="0" applyFont="1" applyBorder="1"/>
    <xf numFmtId="2" fontId="1" fillId="0" borderId="28" xfId="0" applyNumberFormat="1" applyFont="1" applyBorder="1"/>
    <xf numFmtId="12" fontId="1" fillId="0" borderId="3" xfId="0" applyNumberFormat="1" applyFont="1" applyBorder="1"/>
    <xf numFmtId="0" fontId="4" fillId="0" borderId="23" xfId="0" applyFont="1" applyBorder="1"/>
    <xf numFmtId="0" fontId="4" fillId="0" borderId="17" xfId="0" applyFont="1" applyBorder="1"/>
    <xf numFmtId="2" fontId="8" fillId="6" borderId="37" xfId="0" applyNumberFormat="1" applyFont="1" applyFill="1" applyBorder="1" applyAlignment="1">
      <alignment wrapText="1"/>
    </xf>
    <xf numFmtId="2" fontId="8" fillId="6" borderId="58" xfId="0" applyNumberFormat="1" applyFont="1" applyFill="1" applyBorder="1" applyAlignment="1">
      <alignment wrapText="1"/>
    </xf>
    <xf numFmtId="2" fontId="8" fillId="6" borderId="59" xfId="0" applyNumberFormat="1" applyFont="1" applyFill="1" applyBorder="1" applyAlignment="1">
      <alignment wrapText="1"/>
    </xf>
    <xf numFmtId="2" fontId="8" fillId="6" borderId="7" xfId="0" applyNumberFormat="1" applyFont="1" applyFill="1" applyBorder="1" applyAlignment="1">
      <alignment wrapText="1"/>
    </xf>
    <xf numFmtId="2" fontId="8" fillId="6" borderId="40" xfId="0" applyNumberFormat="1" applyFont="1" applyFill="1" applyBorder="1" applyAlignment="1">
      <alignment wrapText="1"/>
    </xf>
    <xf numFmtId="2" fontId="8" fillId="6" borderId="21" xfId="0" applyNumberFormat="1" applyFont="1" applyFill="1" applyBorder="1" applyAlignment="1">
      <alignment wrapText="1"/>
    </xf>
    <xf numFmtId="0" fontId="1" fillId="6" borderId="57" xfId="0" applyFont="1" applyFill="1" applyBorder="1" applyAlignment="1">
      <alignment wrapText="1"/>
    </xf>
    <xf numFmtId="0" fontId="1" fillId="6" borderId="7" xfId="0" applyFont="1" applyFill="1" applyBorder="1" applyAlignment="1">
      <alignment wrapText="1"/>
    </xf>
    <xf numFmtId="2" fontId="1" fillId="5" borderId="55" xfId="0" applyNumberFormat="1" applyFont="1" applyFill="1" applyBorder="1" applyAlignment="1">
      <alignment wrapText="1"/>
    </xf>
    <xf numFmtId="2" fontId="1" fillId="5" borderId="39" xfId="0" applyNumberFormat="1" applyFont="1" applyFill="1" applyBorder="1" applyAlignment="1">
      <alignment wrapText="1"/>
    </xf>
    <xf numFmtId="2" fontId="1" fillId="5" borderId="40" xfId="0" applyNumberFormat="1" applyFont="1" applyFill="1" applyBorder="1" applyAlignment="1">
      <alignment wrapText="1"/>
    </xf>
    <xf numFmtId="0" fontId="1" fillId="5" borderId="38" xfId="0" applyFont="1" applyFill="1" applyBorder="1" applyAlignment="1">
      <alignment wrapText="1"/>
    </xf>
    <xf numFmtId="2" fontId="1" fillId="5" borderId="58" xfId="0" applyNumberFormat="1" applyFont="1" applyFill="1" applyBorder="1" applyAlignment="1">
      <alignment wrapText="1"/>
    </xf>
    <xf numFmtId="2" fontId="1" fillId="6" borderId="57" xfId="0" applyNumberFormat="1" applyFont="1" applyFill="1" applyBorder="1" applyAlignment="1">
      <alignment wrapText="1"/>
    </xf>
    <xf numFmtId="0" fontId="6" fillId="3" borderId="14" xfId="0" applyFont="1" applyFill="1" applyBorder="1" applyAlignment="1">
      <alignment wrapText="1"/>
    </xf>
    <xf numFmtId="0" fontId="6" fillId="3" borderId="27" xfId="0" applyFont="1" applyFill="1" applyBorder="1" applyAlignment="1">
      <alignment horizontal="left" wrapText="1"/>
    </xf>
    <xf numFmtId="0" fontId="6" fillId="3" borderId="18" xfId="0" applyFont="1" applyFill="1" applyBorder="1" applyAlignment="1">
      <alignment horizontal="left" wrapText="1"/>
    </xf>
    <xf numFmtId="0" fontId="1" fillId="0" borderId="47" xfId="0" applyFont="1" applyBorder="1"/>
    <xf numFmtId="0" fontId="1" fillId="0" borderId="48" xfId="0" applyFont="1" applyBorder="1"/>
    <xf numFmtId="0" fontId="1" fillId="0" borderId="49" xfId="0" applyFont="1" applyBorder="1"/>
    <xf numFmtId="0" fontId="1" fillId="0" borderId="50" xfId="0" applyFont="1" applyBorder="1"/>
    <xf numFmtId="0" fontId="1" fillId="0" borderId="51" xfId="0" applyFont="1" applyBorder="1"/>
    <xf numFmtId="0" fontId="1" fillId="0" borderId="37" xfId="0" applyFont="1" applyBorder="1"/>
    <xf numFmtId="0" fontId="1" fillId="6" borderId="40" xfId="0" applyFont="1" applyFill="1" applyBorder="1" applyAlignment="1">
      <alignment wrapText="1"/>
    </xf>
    <xf numFmtId="0" fontId="6" fillId="3" borderId="0" xfId="0" applyFont="1" applyFill="1" applyBorder="1" applyAlignment="1">
      <alignment horizontal="left" wrapText="1"/>
    </xf>
    <xf numFmtId="0" fontId="6" fillId="3" borderId="9" xfId="0" applyFont="1" applyFill="1" applyBorder="1" applyAlignment="1">
      <alignment horizontal="left" wrapText="1"/>
    </xf>
    <xf numFmtId="0" fontId="1" fillId="0" borderId="53" xfId="0" applyFont="1" applyBorder="1"/>
    <xf numFmtId="0" fontId="1" fillId="0" borderId="54" xfId="0" applyFont="1" applyBorder="1"/>
    <xf numFmtId="0" fontId="1" fillId="0" borderId="27" xfId="0" applyFont="1" applyBorder="1"/>
    <xf numFmtId="0" fontId="6" fillId="3" borderId="14" xfId="0" applyFont="1" applyFill="1" applyBorder="1" applyAlignment="1">
      <alignment horizontal="left" wrapText="1"/>
    </xf>
    <xf numFmtId="0" fontId="6" fillId="3" borderId="42" xfId="0" applyFont="1" applyFill="1" applyBorder="1" applyAlignment="1">
      <alignment horizontal="left" wrapText="1"/>
    </xf>
    <xf numFmtId="0" fontId="6" fillId="3" borderId="15" xfId="0" applyFont="1" applyFill="1" applyBorder="1" applyAlignment="1">
      <alignment horizontal="left" wrapText="1"/>
    </xf>
    <xf numFmtId="0" fontId="1" fillId="6" borderId="55" xfId="0" applyFont="1" applyFill="1" applyBorder="1" applyAlignment="1">
      <alignment wrapText="1"/>
    </xf>
    <xf numFmtId="0" fontId="10" fillId="3" borderId="13" xfId="0" applyFont="1" applyFill="1" applyBorder="1"/>
    <xf numFmtId="0" fontId="6" fillId="3" borderId="12" xfId="0" applyFont="1" applyFill="1" applyBorder="1" applyAlignment="1">
      <alignment horizontal="left" wrapText="1"/>
    </xf>
    <xf numFmtId="2" fontId="6" fillId="3" borderId="12" xfId="0" applyNumberFormat="1" applyFont="1" applyFill="1" applyBorder="1" applyAlignment="1">
      <alignment wrapText="1"/>
    </xf>
    <xf numFmtId="49" fontId="6" fillId="3" borderId="27" xfId="0" applyNumberFormat="1" applyFont="1" applyFill="1" applyBorder="1" applyAlignment="1">
      <alignment wrapText="1"/>
    </xf>
    <xf numFmtId="49" fontId="6" fillId="3" borderId="18" xfId="0" applyNumberFormat="1" applyFont="1" applyFill="1" applyBorder="1" applyAlignment="1">
      <alignment wrapText="1"/>
    </xf>
    <xf numFmtId="49" fontId="6" fillId="3" borderId="43" xfId="0" applyNumberFormat="1" applyFont="1" applyFill="1" applyBorder="1" applyAlignment="1">
      <alignment wrapText="1"/>
    </xf>
    <xf numFmtId="49" fontId="6" fillId="3" borderId="12" xfId="0" applyNumberFormat="1" applyFont="1" applyFill="1" applyBorder="1" applyAlignment="1">
      <alignment wrapText="1"/>
    </xf>
    <xf numFmtId="49" fontId="9" fillId="3" borderId="18" xfId="0" applyNumberFormat="1" applyFont="1" applyFill="1" applyBorder="1" applyAlignment="1">
      <alignment wrapText="1"/>
    </xf>
    <xf numFmtId="49" fontId="6" fillId="3" borderId="34" xfId="0" applyNumberFormat="1" applyFont="1" applyFill="1" applyBorder="1" applyAlignment="1">
      <alignment wrapText="1"/>
    </xf>
    <xf numFmtId="0" fontId="1" fillId="0" borderId="0" xfId="0" applyFont="1" applyBorder="1" applyAlignment="1">
      <alignment wrapText="1"/>
    </xf>
    <xf numFmtId="0" fontId="11" fillId="0" borderId="38" xfId="0" applyFont="1" applyBorder="1" applyAlignment="1">
      <alignment horizontal="center"/>
    </xf>
    <xf numFmtId="0" fontId="11" fillId="0" borderId="72" xfId="0" applyFont="1" applyBorder="1" applyAlignment="1">
      <alignment horizontal="center" wrapText="1"/>
    </xf>
    <xf numFmtId="0" fontId="11" fillId="0" borderId="71" xfId="0" applyFont="1" applyBorder="1" applyAlignment="1">
      <alignment horizontal="center"/>
    </xf>
    <xf numFmtId="0" fontId="11" fillId="0" borderId="6" xfId="0" applyFont="1" applyBorder="1" applyAlignment="1">
      <alignment horizontal="center"/>
    </xf>
    <xf numFmtId="0" fontId="1" fillId="13" borderId="13" xfId="0" applyFont="1" applyFill="1" applyBorder="1"/>
    <xf numFmtId="0" fontId="6" fillId="13" borderId="10" xfId="0" applyFont="1" applyFill="1" applyBorder="1" applyAlignment="1">
      <alignment wrapText="1"/>
    </xf>
    <xf numFmtId="2" fontId="6" fillId="13" borderId="8" xfId="0" applyNumberFormat="1" applyFont="1" applyFill="1" applyBorder="1" applyAlignment="1">
      <alignment wrapText="1"/>
    </xf>
    <xf numFmtId="49" fontId="6" fillId="13" borderId="15" xfId="0" applyNumberFormat="1" applyFont="1" applyFill="1" applyBorder="1" applyAlignment="1">
      <alignment wrapText="1"/>
    </xf>
    <xf numFmtId="2" fontId="6" fillId="13" borderId="34" xfId="0" applyNumberFormat="1" applyFont="1" applyFill="1" applyBorder="1" applyAlignment="1">
      <alignment wrapText="1"/>
    </xf>
    <xf numFmtId="0" fontId="6" fillId="13" borderId="13" xfId="0" applyFont="1" applyFill="1" applyBorder="1" applyAlignment="1">
      <alignment wrapText="1"/>
    </xf>
    <xf numFmtId="0" fontId="6" fillId="13" borderId="9" xfId="0" applyFont="1" applyFill="1" applyBorder="1" applyAlignment="1">
      <alignment wrapText="1"/>
    </xf>
    <xf numFmtId="0" fontId="6" fillId="13" borderId="12" xfId="0" applyFont="1" applyFill="1" applyBorder="1" applyAlignment="1">
      <alignment wrapText="1"/>
    </xf>
    <xf numFmtId="0" fontId="6" fillId="13" borderId="11" xfId="0" applyFont="1" applyFill="1" applyBorder="1" applyAlignment="1">
      <alignment wrapText="1"/>
    </xf>
    <xf numFmtId="0" fontId="6" fillId="13" borderId="34" xfId="0" applyFont="1" applyFill="1" applyBorder="1" applyAlignment="1">
      <alignment wrapText="1"/>
    </xf>
    <xf numFmtId="0" fontId="6" fillId="13" borderId="27" xfId="0" applyFont="1" applyFill="1" applyBorder="1" applyAlignment="1">
      <alignment wrapText="1"/>
    </xf>
    <xf numFmtId="0" fontId="6" fillId="13" borderId="18" xfId="0" applyFont="1" applyFill="1" applyBorder="1" applyAlignment="1">
      <alignment wrapText="1"/>
    </xf>
    <xf numFmtId="0" fontId="6" fillId="13" borderId="43" xfId="0" applyFont="1" applyFill="1" applyBorder="1" applyAlignment="1">
      <alignment wrapText="1"/>
    </xf>
    <xf numFmtId="0" fontId="6" fillId="13" borderId="42" xfId="0" applyFont="1" applyFill="1" applyBorder="1" applyAlignment="1">
      <alignment wrapText="1"/>
    </xf>
    <xf numFmtId="49" fontId="6" fillId="13" borderId="11" xfId="0" applyNumberFormat="1" applyFont="1" applyFill="1" applyBorder="1" applyAlignment="1">
      <alignment wrapText="1"/>
    </xf>
    <xf numFmtId="2" fontId="6" fillId="13" borderId="10" xfId="0" applyNumberFormat="1" applyFont="1" applyFill="1" applyBorder="1" applyAlignment="1">
      <alignment wrapText="1"/>
    </xf>
    <xf numFmtId="0" fontId="6" fillId="13" borderId="34" xfId="0" applyFont="1" applyFill="1" applyBorder="1" applyAlignment="1">
      <alignment vertical="center" wrapText="1"/>
    </xf>
    <xf numFmtId="0" fontId="6" fillId="13" borderId="12" xfId="0" applyFont="1" applyFill="1" applyBorder="1" applyAlignment="1">
      <alignment vertical="center" wrapText="1"/>
    </xf>
    <xf numFmtId="0" fontId="6" fillId="13" borderId="11" xfId="0" applyFont="1" applyFill="1" applyBorder="1" applyAlignment="1">
      <alignment vertical="center" wrapText="1"/>
    </xf>
    <xf numFmtId="0" fontId="6" fillId="13" borderId="9" xfId="0" applyFont="1" applyFill="1" applyBorder="1" applyAlignment="1">
      <alignment vertical="center" wrapText="1"/>
    </xf>
    <xf numFmtId="0" fontId="1" fillId="13" borderId="13" xfId="0" applyFont="1" applyFill="1" applyBorder="1" applyAlignment="1">
      <alignment vertical="center"/>
    </xf>
    <xf numFmtId="0" fontId="6" fillId="13" borderId="10" xfId="0" applyFont="1" applyFill="1" applyBorder="1" applyAlignment="1">
      <alignment vertical="center" wrapText="1"/>
    </xf>
    <xf numFmtId="2" fontId="6" fillId="13" borderId="8" xfId="0" applyNumberFormat="1" applyFont="1" applyFill="1" applyBorder="1" applyAlignment="1">
      <alignment vertical="center" wrapText="1"/>
    </xf>
    <xf numFmtId="49" fontId="6" fillId="13" borderId="11" xfId="0" applyNumberFormat="1" applyFont="1" applyFill="1" applyBorder="1" applyAlignment="1">
      <alignment vertical="center" wrapText="1"/>
    </xf>
    <xf numFmtId="2" fontId="6" fillId="13" borderId="10" xfId="0" applyNumberFormat="1" applyFont="1" applyFill="1" applyBorder="1" applyAlignment="1">
      <alignment vertical="center" wrapText="1"/>
    </xf>
    <xf numFmtId="0" fontId="6" fillId="13" borderId="13" xfId="0" applyFont="1" applyFill="1" applyBorder="1" applyAlignment="1">
      <alignment vertical="center" wrapText="1"/>
    </xf>
    <xf numFmtId="0" fontId="6" fillId="13" borderId="27" xfId="0" applyFont="1" applyFill="1" applyBorder="1" applyAlignment="1">
      <alignment vertical="center" wrapText="1"/>
    </xf>
    <xf numFmtId="0" fontId="6" fillId="13" borderId="18" xfId="0" applyFont="1" applyFill="1" applyBorder="1" applyAlignment="1">
      <alignment vertical="center" wrapText="1"/>
    </xf>
    <xf numFmtId="0" fontId="6" fillId="13" borderId="43" xfId="0" applyFont="1" applyFill="1" applyBorder="1" applyAlignment="1">
      <alignment vertical="center" wrapText="1"/>
    </xf>
    <xf numFmtId="0" fontId="6" fillId="3" borderId="12" xfId="0" applyFont="1" applyFill="1" applyBorder="1" applyAlignment="1">
      <alignment vertical="center" wrapText="1"/>
    </xf>
    <xf numFmtId="0" fontId="6" fillId="3" borderId="34" xfId="0" applyFont="1" applyFill="1" applyBorder="1" applyAlignment="1">
      <alignment vertical="center" wrapText="1"/>
    </xf>
    <xf numFmtId="0" fontId="6" fillId="13" borderId="54" xfId="0" applyFont="1" applyFill="1" applyBorder="1" applyAlignment="1">
      <alignment vertical="center" wrapText="1"/>
    </xf>
    <xf numFmtId="0" fontId="6" fillId="13" borderId="36" xfId="0" applyFont="1" applyFill="1" applyBorder="1" applyAlignment="1">
      <alignment vertical="center" wrapText="1"/>
    </xf>
    <xf numFmtId="0" fontId="6" fillId="13" borderId="19" xfId="0" applyFont="1" applyFill="1" applyBorder="1" applyAlignment="1">
      <alignment vertical="center" wrapText="1"/>
    </xf>
    <xf numFmtId="0" fontId="6" fillId="13" borderId="29" xfId="0" applyFont="1" applyFill="1" applyBorder="1" applyAlignment="1">
      <alignment vertical="center" wrapText="1"/>
    </xf>
    <xf numFmtId="0" fontId="9" fillId="13" borderId="19" xfId="0" applyFont="1" applyFill="1" applyBorder="1" applyAlignment="1">
      <alignment vertical="center" wrapText="1"/>
    </xf>
    <xf numFmtId="0" fontId="6" fillId="13" borderId="28" xfId="0" applyFont="1" applyFill="1" applyBorder="1" applyAlignment="1">
      <alignment vertical="center" wrapText="1"/>
    </xf>
    <xf numFmtId="0" fontId="6" fillId="13" borderId="14" xfId="0" applyFont="1" applyFill="1" applyBorder="1" applyAlignment="1">
      <alignment vertical="center" wrapText="1"/>
    </xf>
    <xf numFmtId="0" fontId="6" fillId="13" borderId="27" xfId="0" applyFont="1" applyFill="1" applyBorder="1" applyAlignment="1">
      <alignment horizontal="left" vertical="center" wrapText="1"/>
    </xf>
    <xf numFmtId="0" fontId="6" fillId="13" borderId="18" xfId="0" applyFont="1" applyFill="1" applyBorder="1" applyAlignment="1">
      <alignment horizontal="left" vertical="center" wrapText="1"/>
    </xf>
    <xf numFmtId="0" fontId="6" fillId="13" borderId="0" xfId="0" applyFont="1" applyFill="1" applyBorder="1" applyAlignment="1">
      <alignment horizontal="left" vertical="center" wrapText="1"/>
    </xf>
    <xf numFmtId="0" fontId="6" fillId="13" borderId="9" xfId="0" applyFont="1" applyFill="1" applyBorder="1" applyAlignment="1">
      <alignment horizontal="left" vertical="center" wrapText="1"/>
    </xf>
    <xf numFmtId="0" fontId="6" fillId="13" borderId="14" xfId="0" applyFont="1" applyFill="1" applyBorder="1" applyAlignment="1">
      <alignment horizontal="left" vertical="center" wrapText="1"/>
    </xf>
    <xf numFmtId="0" fontId="6" fillId="13" borderId="42" xfId="0" applyFont="1" applyFill="1" applyBorder="1" applyAlignment="1">
      <alignment horizontal="left" vertical="center" wrapText="1"/>
    </xf>
    <xf numFmtId="0" fontId="6" fillId="13" borderId="15" xfId="0" applyFont="1" applyFill="1" applyBorder="1" applyAlignment="1">
      <alignment horizontal="left" vertical="center" wrapText="1"/>
    </xf>
    <xf numFmtId="0" fontId="10" fillId="13" borderId="13" xfId="0" applyFont="1" applyFill="1" applyBorder="1" applyAlignment="1">
      <alignment vertical="center"/>
    </xf>
    <xf numFmtId="0" fontId="6" fillId="13" borderId="12" xfId="0" applyFont="1" applyFill="1" applyBorder="1" applyAlignment="1">
      <alignment horizontal="left" vertical="center" wrapText="1"/>
    </xf>
    <xf numFmtId="2" fontId="6" fillId="13" borderId="12" xfId="0" applyNumberFormat="1" applyFont="1" applyFill="1" applyBorder="1" applyAlignment="1">
      <alignment vertical="center" wrapText="1"/>
    </xf>
    <xf numFmtId="49" fontId="6" fillId="13" borderId="15" xfId="0" applyNumberFormat="1" applyFont="1" applyFill="1" applyBorder="1" applyAlignment="1">
      <alignment vertical="center" wrapText="1"/>
    </xf>
    <xf numFmtId="49" fontId="6" fillId="13" borderId="27" xfId="0" applyNumberFormat="1" applyFont="1" applyFill="1" applyBorder="1" applyAlignment="1">
      <alignment vertical="center" wrapText="1"/>
    </xf>
    <xf numFmtId="49" fontId="6" fillId="13" borderId="18" xfId="0" applyNumberFormat="1" applyFont="1" applyFill="1" applyBorder="1" applyAlignment="1">
      <alignment vertical="center" wrapText="1"/>
    </xf>
    <xf numFmtId="49" fontId="6" fillId="13" borderId="43" xfId="0" applyNumberFormat="1" applyFont="1" applyFill="1" applyBorder="1" applyAlignment="1">
      <alignment vertical="center" wrapText="1"/>
    </xf>
    <xf numFmtId="49" fontId="6" fillId="13" borderId="12" xfId="0" applyNumberFormat="1" applyFont="1" applyFill="1" applyBorder="1" applyAlignment="1">
      <alignment vertical="center" wrapText="1"/>
    </xf>
    <xf numFmtId="49" fontId="9" fillId="13" borderId="18" xfId="0" applyNumberFormat="1" applyFont="1" applyFill="1" applyBorder="1" applyAlignment="1">
      <alignment vertical="center" wrapText="1"/>
    </xf>
    <xf numFmtId="49" fontId="6" fillId="13" borderId="34" xfId="0" applyNumberFormat="1" applyFont="1" applyFill="1" applyBorder="1" applyAlignment="1">
      <alignment vertical="center" wrapText="1"/>
    </xf>
    <xf numFmtId="0" fontId="1" fillId="0" borderId="0" xfId="0" applyFont="1" applyFill="1"/>
    <xf numFmtId="0" fontId="4" fillId="0" borderId="0" xfId="0" applyFont="1" applyFill="1"/>
    <xf numFmtId="0" fontId="5" fillId="10" borderId="0" xfId="0" applyFont="1" applyFill="1" applyAlignment="1">
      <alignment horizontal="center" vertical="center" wrapText="1"/>
    </xf>
    <xf numFmtId="0" fontId="6" fillId="10" borderId="0" xfId="0" applyFont="1" applyFill="1" applyAlignment="1">
      <alignment wrapText="1"/>
    </xf>
    <xf numFmtId="0" fontId="1" fillId="10" borderId="0" xfId="0" applyFont="1" applyFill="1"/>
    <xf numFmtId="0" fontId="1" fillId="10" borderId="0" xfId="0" applyFont="1" applyFill="1" applyAlignment="1">
      <alignment wrapText="1"/>
    </xf>
    <xf numFmtId="0" fontId="1" fillId="4" borderId="0" xfId="0" applyFont="1" applyFill="1"/>
    <xf numFmtId="0" fontId="1" fillId="5" borderId="58" xfId="0" applyFont="1" applyFill="1" applyBorder="1" applyAlignment="1">
      <alignment horizontal="right" wrapText="1"/>
    </xf>
    <xf numFmtId="0" fontId="1" fillId="6" borderId="38" xfId="0" applyFont="1" applyFill="1" applyBorder="1" applyAlignment="1">
      <alignment horizontal="left" vertical="center"/>
    </xf>
    <xf numFmtId="0" fontId="1" fillId="6" borderId="39" xfId="0" applyFont="1" applyFill="1" applyBorder="1" applyAlignment="1">
      <alignment horizontal="left" vertical="center"/>
    </xf>
    <xf numFmtId="0" fontId="1" fillId="6" borderId="40" xfId="0" applyFont="1" applyFill="1" applyBorder="1" applyAlignment="1">
      <alignment horizontal="left" vertical="center"/>
    </xf>
    <xf numFmtId="0" fontId="1" fillId="6" borderId="57" xfId="0" applyFont="1" applyFill="1" applyBorder="1" applyAlignment="1">
      <alignment horizontal="left" vertical="center"/>
    </xf>
    <xf numFmtId="0" fontId="1" fillId="6" borderId="55" xfId="0" applyFont="1" applyFill="1" applyBorder="1" applyAlignment="1">
      <alignment horizontal="left" vertical="center"/>
    </xf>
    <xf numFmtId="0" fontId="7" fillId="6" borderId="38" xfId="0" applyFont="1" applyFill="1" applyBorder="1" applyAlignment="1">
      <alignment horizontal="center" vertical="center" wrapText="1"/>
    </xf>
    <xf numFmtId="2" fontId="1" fillId="5" borderId="37" xfId="0" applyNumberFormat="1" applyFont="1" applyFill="1" applyBorder="1" applyAlignment="1">
      <alignment wrapText="1"/>
    </xf>
    <xf numFmtId="2" fontId="1" fillId="5" borderId="7" xfId="0" applyNumberFormat="1" applyFont="1" applyFill="1" applyBorder="1" applyAlignment="1">
      <alignment wrapText="1"/>
    </xf>
    <xf numFmtId="49" fontId="1" fillId="0" borderId="23" xfId="0" applyNumberFormat="1" applyFont="1" applyBorder="1" applyAlignment="1">
      <alignment horizontal="right"/>
    </xf>
    <xf numFmtId="49" fontId="1" fillId="0" borderId="3" xfId="0" applyNumberFormat="1" applyFont="1" applyBorder="1" applyAlignment="1">
      <alignment horizontal="right"/>
    </xf>
    <xf numFmtId="0" fontId="1" fillId="0" borderId="29" xfId="0" applyFont="1" applyBorder="1" applyAlignment="1">
      <alignment horizontal="right"/>
    </xf>
    <xf numFmtId="0" fontId="1" fillId="0" borderId="3" xfId="0" applyFont="1" applyBorder="1" applyAlignment="1">
      <alignment horizontal="right" wrapText="1"/>
    </xf>
    <xf numFmtId="49" fontId="1" fillId="0" borderId="17" xfId="0" applyNumberFormat="1" applyFont="1" applyBorder="1" applyAlignment="1">
      <alignment horizontal="right"/>
    </xf>
    <xf numFmtId="49" fontId="1" fillId="0" borderId="1" xfId="0" applyNumberFormat="1" applyFont="1" applyBorder="1" applyAlignment="1">
      <alignment horizontal="right"/>
    </xf>
    <xf numFmtId="0" fontId="1" fillId="0" borderId="1" xfId="0" applyFont="1" applyBorder="1" applyAlignment="1">
      <alignment horizontal="right"/>
    </xf>
    <xf numFmtId="0" fontId="1" fillId="0" borderId="19" xfId="0" applyFont="1" applyBorder="1" applyAlignment="1">
      <alignment horizontal="right"/>
    </xf>
    <xf numFmtId="0" fontId="1" fillId="0" borderId="1" xfId="0" applyFont="1" applyBorder="1" applyAlignment="1">
      <alignment horizontal="right" wrapText="1"/>
    </xf>
    <xf numFmtId="49" fontId="1" fillId="0" borderId="44" xfId="0" applyNumberFormat="1" applyFont="1" applyBorder="1" applyAlignment="1">
      <alignment horizontal="right"/>
    </xf>
    <xf numFmtId="49" fontId="1" fillId="0" borderId="2" xfId="0" applyNumberFormat="1" applyFont="1" applyBorder="1" applyAlignment="1">
      <alignment horizontal="right"/>
    </xf>
    <xf numFmtId="0" fontId="1" fillId="0" borderId="45" xfId="0" applyFont="1" applyBorder="1" applyAlignment="1">
      <alignment horizontal="right"/>
    </xf>
    <xf numFmtId="49" fontId="1" fillId="0" borderId="45" xfId="0" applyNumberFormat="1" applyFont="1" applyBorder="1" applyAlignment="1">
      <alignment horizontal="right"/>
    </xf>
    <xf numFmtId="49" fontId="1" fillId="0" borderId="28" xfId="0" applyNumberFormat="1" applyFont="1" applyBorder="1" applyAlignment="1">
      <alignment horizontal="right"/>
    </xf>
    <xf numFmtId="49" fontId="1" fillId="0" borderId="32" xfId="0" applyNumberFormat="1" applyFont="1" applyBorder="1" applyAlignment="1">
      <alignment horizontal="right"/>
    </xf>
    <xf numFmtId="49" fontId="1" fillId="0" borderId="45" xfId="0" applyNumberFormat="1" applyFont="1" applyBorder="1" applyAlignment="1">
      <alignment horizontal="right" wrapText="1"/>
    </xf>
    <xf numFmtId="2" fontId="1" fillId="5" borderId="37" xfId="0" applyNumberFormat="1" applyFont="1" applyFill="1" applyBorder="1" applyAlignment="1">
      <alignment horizontal="right" wrapText="1"/>
    </xf>
    <xf numFmtId="2" fontId="1" fillId="5" borderId="58" xfId="0" applyNumberFormat="1" applyFont="1" applyFill="1" applyBorder="1" applyAlignment="1">
      <alignment horizontal="right" wrapText="1"/>
    </xf>
    <xf numFmtId="2" fontId="1" fillId="5" borderId="7" xfId="0" applyNumberFormat="1" applyFont="1" applyFill="1" applyBorder="1" applyAlignment="1">
      <alignment horizontal="right" wrapText="1"/>
    </xf>
    <xf numFmtId="2" fontId="1" fillId="5" borderId="57" xfId="0" applyNumberFormat="1" applyFont="1" applyFill="1" applyBorder="1" applyAlignment="1">
      <alignment horizontal="right" wrapText="1"/>
    </xf>
    <xf numFmtId="2" fontId="1" fillId="5" borderId="40" xfId="0" applyNumberFormat="1" applyFont="1" applyFill="1" applyBorder="1" applyAlignment="1">
      <alignment horizontal="right" wrapText="1"/>
    </xf>
    <xf numFmtId="0" fontId="1" fillId="0" borderId="3" xfId="0" applyFont="1" applyBorder="1" applyAlignment="1">
      <alignment horizontal="right"/>
    </xf>
    <xf numFmtId="49" fontId="1" fillId="0" borderId="3" xfId="0" applyNumberFormat="1" applyFont="1" applyBorder="1" applyAlignment="1">
      <alignment horizontal="right" wrapText="1"/>
    </xf>
    <xf numFmtId="49" fontId="1" fillId="0" borderId="29" xfId="0" applyNumberFormat="1" applyFont="1" applyBorder="1" applyAlignment="1">
      <alignment horizontal="right"/>
    </xf>
    <xf numFmtId="49" fontId="1" fillId="0" borderId="33" xfId="0" applyNumberFormat="1" applyFont="1" applyBorder="1" applyAlignment="1">
      <alignment horizontal="right"/>
    </xf>
    <xf numFmtId="0" fontId="1" fillId="0" borderId="2" xfId="0" applyFont="1" applyBorder="1" applyAlignment="1">
      <alignment horizontal="right"/>
    </xf>
    <xf numFmtId="0" fontId="1" fillId="0" borderId="28" xfId="0" applyFont="1" applyBorder="1" applyAlignment="1">
      <alignment horizontal="right"/>
    </xf>
    <xf numFmtId="0" fontId="1" fillId="0" borderId="2" xfId="0" applyFont="1" applyBorder="1" applyAlignment="1">
      <alignment horizontal="right" wrapText="1"/>
    </xf>
    <xf numFmtId="0" fontId="1" fillId="0" borderId="23" xfId="0" applyFont="1" applyBorder="1" applyAlignment="1">
      <alignment horizontal="right"/>
    </xf>
    <xf numFmtId="0" fontId="1" fillId="0" borderId="33" xfId="0" applyFont="1" applyBorder="1" applyAlignment="1">
      <alignment horizontal="right"/>
    </xf>
    <xf numFmtId="0" fontId="1" fillId="5" borderId="37" xfId="0" applyFont="1" applyFill="1" applyBorder="1" applyAlignment="1">
      <alignment horizontal="right" wrapText="1"/>
    </xf>
    <xf numFmtId="0" fontId="1" fillId="5" borderId="7" xfId="0" applyFont="1" applyFill="1" applyBorder="1" applyAlignment="1">
      <alignment horizontal="right" wrapText="1"/>
    </xf>
    <xf numFmtId="0" fontId="1" fillId="5" borderId="40" xfId="0" applyFont="1" applyFill="1" applyBorder="1" applyAlignment="1">
      <alignment horizontal="right" wrapText="1"/>
    </xf>
    <xf numFmtId="2" fontId="1" fillId="5" borderId="39" xfId="0" applyNumberFormat="1" applyFont="1" applyFill="1" applyBorder="1" applyAlignment="1">
      <alignment horizontal="right" wrapText="1"/>
    </xf>
    <xf numFmtId="0" fontId="1" fillId="0" borderId="45" xfId="0" applyFont="1" applyBorder="1" applyAlignment="1">
      <alignment horizontal="right" wrapText="1"/>
    </xf>
    <xf numFmtId="0" fontId="1" fillId="0" borderId="32" xfId="0" applyFont="1" applyBorder="1" applyAlignment="1">
      <alignment horizontal="right"/>
    </xf>
    <xf numFmtId="49" fontId="1" fillId="0" borderId="68" xfId="0" applyNumberFormat="1" applyFont="1" applyBorder="1" applyAlignment="1">
      <alignment horizontal="right"/>
    </xf>
    <xf numFmtId="49" fontId="1" fillId="0" borderId="69" xfId="0" applyNumberFormat="1" applyFont="1" applyBorder="1" applyAlignment="1">
      <alignment horizontal="right"/>
    </xf>
    <xf numFmtId="0" fontId="1" fillId="0" borderId="69" xfId="0" applyFont="1" applyBorder="1" applyAlignment="1">
      <alignment horizontal="right"/>
    </xf>
    <xf numFmtId="0" fontId="1" fillId="0" borderId="70" xfId="0" applyFont="1" applyBorder="1" applyAlignment="1">
      <alignment horizontal="right"/>
    </xf>
    <xf numFmtId="49" fontId="1" fillId="0" borderId="69" xfId="0" applyNumberFormat="1" applyFont="1" applyBorder="1" applyAlignment="1">
      <alignment horizontal="right" wrapText="1"/>
    </xf>
    <xf numFmtId="49" fontId="1" fillId="0" borderId="70" xfId="0" applyNumberFormat="1" applyFont="1" applyBorder="1" applyAlignment="1">
      <alignment horizontal="right"/>
    </xf>
    <xf numFmtId="0" fontId="6" fillId="3" borderId="15" xfId="0" applyFont="1" applyFill="1" applyBorder="1" applyAlignment="1">
      <alignment wrapText="1"/>
    </xf>
    <xf numFmtId="49" fontId="1" fillId="0" borderId="19" xfId="0" applyNumberFormat="1" applyFont="1" applyBorder="1" applyAlignment="1">
      <alignment horizontal="right"/>
    </xf>
    <xf numFmtId="49" fontId="1" fillId="0" borderId="1" xfId="0" applyNumberFormat="1" applyFont="1" applyBorder="1" applyAlignment="1">
      <alignment horizontal="right" wrapText="1"/>
    </xf>
    <xf numFmtId="0" fontId="6" fillId="3" borderId="35" xfId="0" applyFont="1" applyFill="1" applyBorder="1" applyAlignment="1">
      <alignment wrapText="1"/>
    </xf>
    <xf numFmtId="49" fontId="1" fillId="0" borderId="52" xfId="0" applyNumberFormat="1" applyFont="1" applyBorder="1" applyAlignment="1">
      <alignment horizontal="right"/>
    </xf>
    <xf numFmtId="0" fontId="1" fillId="0" borderId="46" xfId="0" applyFont="1" applyBorder="1" applyAlignment="1">
      <alignment horizontal="right"/>
    </xf>
    <xf numFmtId="13" fontId="1" fillId="5" borderId="58" xfId="0" applyNumberFormat="1" applyFont="1" applyFill="1" applyBorder="1" applyAlignment="1">
      <alignment horizontal="right" wrapText="1"/>
    </xf>
    <xf numFmtId="13" fontId="1" fillId="5" borderId="40" xfId="0" applyNumberFormat="1" applyFont="1" applyFill="1" applyBorder="1" applyAlignment="1">
      <alignment horizontal="right" wrapText="1"/>
    </xf>
    <xf numFmtId="13" fontId="1" fillId="5" borderId="59" xfId="0" applyNumberFormat="1" applyFont="1" applyFill="1" applyBorder="1" applyAlignment="1">
      <alignment horizontal="right" wrapText="1"/>
    </xf>
    <xf numFmtId="49" fontId="6" fillId="3" borderId="11" xfId="0" applyNumberFormat="1" applyFont="1" applyFill="1" applyBorder="1" applyAlignment="1">
      <alignment horizontal="left" vertical="center" wrapText="1"/>
    </xf>
    <xf numFmtId="2" fontId="1" fillId="5" borderId="55" xfId="0" applyNumberFormat="1" applyFont="1" applyFill="1" applyBorder="1" applyAlignment="1">
      <alignment horizontal="right" wrapText="1"/>
    </xf>
    <xf numFmtId="49" fontId="1" fillId="0" borderId="4" xfId="0" applyNumberFormat="1" applyFont="1" applyBorder="1" applyAlignment="1">
      <alignment horizontal="right"/>
    </xf>
    <xf numFmtId="0" fontId="1" fillId="5" borderId="56" xfId="0" applyFont="1" applyFill="1" applyBorder="1" applyAlignment="1">
      <alignment horizontal="right" wrapText="1"/>
    </xf>
    <xf numFmtId="0" fontId="6" fillId="3" borderId="0" xfId="0" applyFont="1" applyFill="1" applyAlignment="1">
      <alignment horizontal="left" wrapText="1"/>
    </xf>
    <xf numFmtId="0" fontId="1" fillId="0" borderId="0" xfId="0" applyFont="1" applyAlignment="1">
      <alignment wrapText="1"/>
    </xf>
    <xf numFmtId="0" fontId="11" fillId="0" borderId="38" xfId="0" applyFont="1" applyBorder="1" applyAlignment="1">
      <alignment horizontal="center" wrapText="1"/>
    </xf>
    <xf numFmtId="0" fontId="14" fillId="0" borderId="38" xfId="0" applyFont="1" applyBorder="1" applyAlignment="1">
      <alignment horizontal="center"/>
    </xf>
    <xf numFmtId="0" fontId="14" fillId="0" borderId="6" xfId="0" applyFont="1" applyBorder="1" applyAlignment="1">
      <alignment horizontal="center"/>
    </xf>
    <xf numFmtId="1" fontId="1" fillId="6" borderId="57" xfId="0" applyNumberFormat="1" applyFont="1" applyFill="1" applyBorder="1" applyAlignment="1">
      <alignment wrapText="1"/>
    </xf>
    <xf numFmtId="1" fontId="1" fillId="6" borderId="58" xfId="0" applyNumberFormat="1" applyFont="1" applyFill="1" applyBorder="1" applyAlignment="1">
      <alignment wrapText="1"/>
    </xf>
    <xf numFmtId="1" fontId="1" fillId="6" borderId="55" xfId="0" applyNumberFormat="1" applyFont="1" applyFill="1" applyBorder="1" applyAlignment="1">
      <alignment wrapText="1"/>
    </xf>
    <xf numFmtId="0" fontId="1" fillId="9" borderId="23" xfId="0" applyFont="1" applyFill="1" applyBorder="1"/>
    <xf numFmtId="0" fontId="1" fillId="9" borderId="3" xfId="0" applyFont="1" applyFill="1" applyBorder="1"/>
    <xf numFmtId="0" fontId="1" fillId="9" borderId="29" xfId="0" applyFont="1" applyFill="1" applyBorder="1"/>
    <xf numFmtId="0" fontId="6" fillId="3" borderId="49" xfId="0" applyFont="1" applyFill="1" applyBorder="1" applyAlignment="1">
      <alignment wrapText="1"/>
    </xf>
    <xf numFmtId="0" fontId="1" fillId="9" borderId="3" xfId="0" applyFont="1" applyFill="1" applyBorder="1" applyAlignment="1">
      <alignment wrapText="1"/>
    </xf>
    <xf numFmtId="0" fontId="1" fillId="9" borderId="44" xfId="0" applyFont="1" applyFill="1" applyBorder="1"/>
    <xf numFmtId="0" fontId="1" fillId="9" borderId="2" xfId="0" applyFont="1" applyFill="1" applyBorder="1"/>
    <xf numFmtId="0" fontId="1" fillId="9" borderId="45" xfId="0" applyFont="1" applyFill="1" applyBorder="1"/>
    <xf numFmtId="0" fontId="1" fillId="9" borderId="28" xfId="0" applyFont="1" applyFill="1" applyBorder="1"/>
    <xf numFmtId="0" fontId="1" fillId="9" borderId="32" xfId="0" applyFont="1" applyFill="1" applyBorder="1"/>
    <xf numFmtId="0" fontId="1" fillId="9" borderId="45" xfId="0" applyFont="1" applyFill="1" applyBorder="1" applyAlignment="1">
      <alignment wrapText="1"/>
    </xf>
    <xf numFmtId="0" fontId="6" fillId="3" borderId="50" xfId="0" applyFont="1" applyFill="1" applyBorder="1" applyAlignment="1">
      <alignment wrapText="1"/>
    </xf>
    <xf numFmtId="0" fontId="6" fillId="3" borderId="51" xfId="0" applyFont="1" applyFill="1" applyBorder="1" applyAlignment="1">
      <alignment wrapText="1"/>
    </xf>
    <xf numFmtId="0" fontId="6" fillId="3" borderId="64" xfId="0" applyFont="1" applyFill="1" applyBorder="1" applyAlignment="1">
      <alignment wrapText="1"/>
    </xf>
    <xf numFmtId="0" fontId="6" fillId="3" borderId="62" xfId="0" applyFont="1" applyFill="1" applyBorder="1" applyAlignment="1">
      <alignment wrapText="1"/>
    </xf>
    <xf numFmtId="10" fontId="1" fillId="6" borderId="58" xfId="0" applyNumberFormat="1" applyFont="1" applyFill="1" applyBorder="1" applyAlignment="1">
      <alignment wrapText="1"/>
    </xf>
    <xf numFmtId="10" fontId="1" fillId="6" borderId="40" xfId="0" applyNumberFormat="1" applyFont="1" applyFill="1" applyBorder="1" applyAlignment="1">
      <alignment wrapText="1"/>
    </xf>
    <xf numFmtId="10" fontId="1" fillId="6" borderId="59" xfId="0" applyNumberFormat="1" applyFont="1" applyFill="1" applyBorder="1" applyAlignment="1">
      <alignment wrapText="1"/>
    </xf>
    <xf numFmtId="10" fontId="1" fillId="6" borderId="56" xfId="0" applyNumberFormat="1" applyFont="1" applyFill="1" applyBorder="1" applyAlignment="1">
      <alignment wrapText="1"/>
    </xf>
    <xf numFmtId="0" fontId="1" fillId="9" borderId="31" xfId="0" applyFont="1" applyFill="1" applyBorder="1"/>
    <xf numFmtId="0" fontId="1" fillId="9" borderId="30" xfId="0" applyFont="1" applyFill="1" applyBorder="1"/>
    <xf numFmtId="0" fontId="1" fillId="9" borderId="5" xfId="0" applyFont="1" applyFill="1" applyBorder="1"/>
    <xf numFmtId="0" fontId="1" fillId="9" borderId="26" xfId="0" applyFont="1" applyFill="1" applyBorder="1"/>
    <xf numFmtId="0" fontId="1" fillId="9" borderId="22" xfId="0" applyFont="1" applyFill="1" applyBorder="1"/>
    <xf numFmtId="0" fontId="1" fillId="9" borderId="2" xfId="0" applyFont="1" applyFill="1" applyBorder="1" applyAlignment="1">
      <alignment wrapText="1"/>
    </xf>
    <xf numFmtId="0" fontId="1" fillId="9" borderId="24" xfId="0" applyFont="1" applyFill="1" applyBorder="1"/>
    <xf numFmtId="0" fontId="1" fillId="9" borderId="4" xfId="0" applyFont="1" applyFill="1" applyBorder="1"/>
    <xf numFmtId="0" fontId="1" fillId="9" borderId="20" xfId="0" applyFont="1" applyFill="1" applyBorder="1"/>
    <xf numFmtId="0" fontId="1" fillId="9" borderId="25" xfId="0" applyFont="1" applyFill="1" applyBorder="1"/>
    <xf numFmtId="0" fontId="1" fillId="9" borderId="4" xfId="0" applyFont="1" applyFill="1" applyBorder="1" applyAlignment="1">
      <alignment wrapText="1"/>
    </xf>
    <xf numFmtId="0" fontId="1" fillId="9" borderId="16" xfId="0" applyFont="1" applyFill="1" applyBorder="1"/>
    <xf numFmtId="0" fontId="1" fillId="9" borderId="1" xfId="0" applyFont="1" applyFill="1" applyBorder="1"/>
    <xf numFmtId="0" fontId="1" fillId="9" borderId="19" xfId="0" applyFont="1" applyFill="1" applyBorder="1"/>
    <xf numFmtId="0" fontId="1" fillId="9" borderId="17" xfId="0" applyFont="1" applyFill="1" applyBorder="1"/>
    <xf numFmtId="0" fontId="1" fillId="9" borderId="1" xfId="0" applyFont="1" applyFill="1" applyBorder="1" applyAlignment="1">
      <alignment wrapText="1"/>
    </xf>
    <xf numFmtId="0" fontId="1" fillId="9" borderId="33" xfId="0" applyFont="1" applyFill="1" applyBorder="1"/>
    <xf numFmtId="0" fontId="1" fillId="5" borderId="59" xfId="0" applyFont="1" applyFill="1" applyBorder="1" applyAlignment="1">
      <alignment wrapText="1"/>
    </xf>
    <xf numFmtId="0" fontId="1" fillId="6" borderId="38" xfId="0" applyFont="1" applyFill="1" applyBorder="1" applyAlignment="1">
      <alignment wrapText="1"/>
    </xf>
    <xf numFmtId="2" fontId="1" fillId="6" borderId="55" xfId="0" applyNumberFormat="1" applyFont="1" applyFill="1" applyBorder="1" applyAlignment="1">
      <alignment wrapText="1"/>
    </xf>
    <xf numFmtId="0" fontId="1" fillId="6" borderId="59" xfId="0" applyFont="1" applyFill="1" applyBorder="1" applyAlignment="1">
      <alignment wrapText="1"/>
    </xf>
    <xf numFmtId="0" fontId="4" fillId="6" borderId="57" xfId="0" applyFont="1" applyFill="1" applyBorder="1" applyAlignment="1">
      <alignment wrapText="1"/>
    </xf>
    <xf numFmtId="0" fontId="4" fillId="6" borderId="55" xfId="0" applyFont="1" applyFill="1" applyBorder="1" applyAlignment="1">
      <alignment wrapText="1"/>
    </xf>
    <xf numFmtId="0" fontId="4" fillId="6" borderId="39" xfId="0" applyFont="1" applyFill="1" applyBorder="1" applyAlignment="1">
      <alignment wrapText="1"/>
    </xf>
    <xf numFmtId="0" fontId="4" fillId="6" borderId="40" xfId="0" applyFont="1" applyFill="1" applyBorder="1" applyAlignment="1">
      <alignment wrapText="1"/>
    </xf>
    <xf numFmtId="0" fontId="4" fillId="6" borderId="58" xfId="0" applyFont="1" applyFill="1" applyBorder="1" applyAlignment="1">
      <alignment wrapText="1"/>
    </xf>
    <xf numFmtId="0" fontId="1" fillId="0" borderId="31" xfId="0" applyFont="1" applyBorder="1" applyAlignment="1"/>
    <xf numFmtId="0" fontId="1" fillId="0" borderId="3" xfId="0" applyFont="1" applyBorder="1" applyAlignment="1"/>
    <xf numFmtId="0" fontId="1" fillId="0" borderId="30" xfId="0" applyFont="1" applyBorder="1" applyAlignment="1"/>
    <xf numFmtId="0" fontId="1" fillId="0" borderId="5" xfId="0" applyFont="1" applyBorder="1" applyAlignment="1"/>
    <xf numFmtId="0" fontId="1" fillId="0" borderId="24" xfId="0" applyFont="1" applyBorder="1" applyAlignment="1"/>
    <xf numFmtId="0" fontId="1" fillId="0" borderId="4" xfId="0" applyFont="1" applyBorder="1" applyAlignment="1"/>
    <xf numFmtId="0" fontId="1" fillId="0" borderId="16" xfId="0" applyFont="1" applyBorder="1" applyAlignment="1"/>
    <xf numFmtId="0" fontId="1" fillId="0" borderId="1" xfId="0" applyFont="1" applyBorder="1" applyAlignment="1"/>
    <xf numFmtId="0" fontId="1" fillId="0" borderId="32" xfId="0" applyFont="1" applyBorder="1" applyAlignment="1"/>
    <xf numFmtId="0" fontId="1" fillId="0" borderId="2" xfId="0" applyFont="1" applyBorder="1" applyAlignment="1"/>
    <xf numFmtId="0" fontId="1" fillId="0" borderId="23" xfId="0" applyFont="1" applyBorder="1" applyAlignment="1"/>
    <xf numFmtId="0" fontId="1" fillId="0" borderId="17" xfId="0" applyFont="1" applyBorder="1" applyAlignment="1"/>
    <xf numFmtId="0" fontId="1" fillId="0" borderId="32" xfId="0" applyFont="1" applyFill="1" applyBorder="1" applyAlignment="1"/>
    <xf numFmtId="0" fontId="1" fillId="0" borderId="2" xfId="0" applyFont="1" applyFill="1" applyBorder="1" applyAlignment="1"/>
    <xf numFmtId="0" fontId="1" fillId="0" borderId="2" xfId="0" applyFont="1" applyFill="1" applyBorder="1"/>
    <xf numFmtId="0" fontId="1" fillId="0" borderId="28" xfId="0" applyFont="1" applyFill="1" applyBorder="1"/>
    <xf numFmtId="0" fontId="1" fillId="0" borderId="33" xfId="0" applyFont="1" applyFill="1" applyBorder="1"/>
    <xf numFmtId="0" fontId="1" fillId="0" borderId="44" xfId="0" applyFont="1" applyBorder="1" applyAlignment="1"/>
    <xf numFmtId="0" fontId="1" fillId="0" borderId="45" xfId="0" applyFont="1" applyBorder="1" applyAlignment="1"/>
    <xf numFmtId="0" fontId="1" fillId="0" borderId="46" xfId="0" applyFont="1" applyBorder="1"/>
    <xf numFmtId="0" fontId="1" fillId="0" borderId="23" xfId="0" applyFont="1" applyFill="1" applyBorder="1" applyAlignment="1"/>
    <xf numFmtId="0" fontId="1" fillId="0" borderId="17" xfId="0" applyFont="1" applyFill="1" applyBorder="1" applyAlignment="1"/>
    <xf numFmtId="0" fontId="1" fillId="0" borderId="3" xfId="0" applyFont="1" applyFill="1" applyBorder="1" applyAlignment="1">
      <alignment wrapText="1"/>
    </xf>
    <xf numFmtId="0" fontId="1" fillId="0" borderId="2" xfId="0" applyFont="1" applyFill="1" applyBorder="1" applyAlignment="1">
      <alignment wrapText="1"/>
    </xf>
    <xf numFmtId="0" fontId="1" fillId="0" borderId="4" xfId="0" applyFont="1" applyFill="1" applyBorder="1" applyAlignment="1">
      <alignment wrapText="1"/>
    </xf>
    <xf numFmtId="0" fontId="1" fillId="0" borderId="1" xfId="0" applyFont="1" applyFill="1" applyBorder="1" applyAlignment="1">
      <alignment wrapText="1"/>
    </xf>
    <xf numFmtId="0" fontId="1" fillId="0" borderId="3" xfId="0" applyFont="1" applyFill="1" applyBorder="1"/>
    <xf numFmtId="0" fontId="1" fillId="0" borderId="1" xfId="0" applyFont="1" applyFill="1" applyBorder="1"/>
    <xf numFmtId="0" fontId="1" fillId="0" borderId="3" xfId="0" applyFont="1" applyFill="1" applyBorder="1" applyAlignment="1"/>
    <xf numFmtId="0" fontId="1" fillId="0" borderId="29" xfId="0" applyFont="1" applyFill="1" applyBorder="1"/>
    <xf numFmtId="0" fontId="1" fillId="0" borderId="23" xfId="0" applyFont="1" applyFill="1" applyBorder="1"/>
    <xf numFmtId="0" fontId="1" fillId="0" borderId="1" xfId="0" applyFont="1" applyFill="1" applyBorder="1" applyAlignment="1"/>
    <xf numFmtId="0" fontId="1" fillId="0" borderId="19" xfId="0" applyFont="1" applyFill="1" applyBorder="1"/>
    <xf numFmtId="0" fontId="1" fillId="0" borderId="17" xfId="0" applyFont="1" applyFill="1" applyBorder="1"/>
    <xf numFmtId="0" fontId="1" fillId="0" borderId="22" xfId="0" applyFont="1" applyFill="1" applyBorder="1" applyAlignment="1"/>
    <xf numFmtId="0" fontId="1" fillId="0" borderId="5" xfId="0" applyFont="1" applyFill="1" applyBorder="1" applyAlignment="1"/>
    <xf numFmtId="0" fontId="1" fillId="0" borderId="5" xfId="0" applyFont="1" applyFill="1" applyBorder="1"/>
    <xf numFmtId="0" fontId="1" fillId="0" borderId="26" xfId="0" applyFont="1" applyFill="1" applyBorder="1"/>
    <xf numFmtId="0" fontId="1" fillId="0" borderId="22" xfId="0" applyFont="1" applyFill="1" applyBorder="1"/>
    <xf numFmtId="0" fontId="1" fillId="0" borderId="5" xfId="0" applyFont="1" applyFill="1" applyBorder="1" applyAlignment="1">
      <alignment wrapText="1"/>
    </xf>
    <xf numFmtId="0" fontId="1" fillId="0" borderId="4" xfId="0" applyFont="1" applyFill="1" applyBorder="1"/>
    <xf numFmtId="0" fontId="1" fillId="0" borderId="33" xfId="0" applyFont="1" applyBorder="1" applyAlignment="1"/>
    <xf numFmtId="0" fontId="1" fillId="5" borderId="55" xfId="0" applyFont="1" applyFill="1" applyBorder="1" applyAlignment="1">
      <alignment wrapText="1"/>
    </xf>
    <xf numFmtId="0" fontId="1" fillId="5" borderId="57" xfId="0" applyFont="1" applyFill="1" applyBorder="1" applyAlignment="1">
      <alignment horizontal="right" wrapText="1"/>
    </xf>
    <xf numFmtId="9" fontId="1" fillId="0" borderId="31" xfId="0" applyNumberFormat="1" applyFont="1" applyBorder="1" applyAlignment="1"/>
    <xf numFmtId="9" fontId="1" fillId="0" borderId="3" xfId="0" applyNumberFormat="1" applyFont="1" applyBorder="1" applyAlignment="1"/>
    <xf numFmtId="9" fontId="1" fillId="0" borderId="30" xfId="0" applyNumberFormat="1" applyFont="1" applyBorder="1" applyAlignment="1"/>
    <xf numFmtId="9" fontId="1" fillId="0" borderId="5" xfId="0" applyNumberFormat="1" applyFont="1" applyBorder="1" applyAlignment="1"/>
    <xf numFmtId="9" fontId="1" fillId="0" borderId="24" xfId="0" applyNumberFormat="1" applyFont="1" applyBorder="1" applyAlignment="1"/>
    <xf numFmtId="9" fontId="1" fillId="0" borderId="4" xfId="0" applyNumberFormat="1" applyFont="1" applyBorder="1" applyAlignment="1"/>
    <xf numFmtId="9" fontId="1" fillId="0" borderId="16" xfId="0" applyNumberFormat="1" applyFont="1" applyBorder="1" applyAlignment="1"/>
    <xf numFmtId="9" fontId="1" fillId="0" borderId="1" xfId="0" applyNumberFormat="1" applyFont="1" applyBorder="1" applyAlignment="1"/>
    <xf numFmtId="9" fontId="1" fillId="0" borderId="32" xfId="0" applyNumberFormat="1" applyFont="1" applyBorder="1" applyAlignment="1"/>
    <xf numFmtId="9" fontId="1" fillId="0" borderId="2" xfId="0" applyNumberFormat="1" applyFont="1" applyBorder="1" applyAlignment="1"/>
    <xf numFmtId="9" fontId="1" fillId="0" borderId="23" xfId="0" applyNumberFormat="1" applyFont="1" applyBorder="1" applyAlignment="1"/>
    <xf numFmtId="9" fontId="1" fillId="0" borderId="17" xfId="0" applyNumberFormat="1" applyFont="1" applyBorder="1" applyAlignment="1"/>
    <xf numFmtId="9" fontId="1" fillId="0" borderId="33" xfId="0" applyNumberFormat="1" applyFont="1" applyBorder="1" applyAlignment="1"/>
    <xf numFmtId="0" fontId="1" fillId="7" borderId="38" xfId="0" applyFont="1" applyFill="1" applyBorder="1" applyAlignment="1">
      <alignment horizontal="left" vertical="center"/>
    </xf>
    <xf numFmtId="0" fontId="1" fillId="7" borderId="39" xfId="0" applyFont="1" applyFill="1" applyBorder="1" applyAlignment="1">
      <alignment horizontal="left" vertical="center"/>
    </xf>
    <xf numFmtId="0" fontId="1" fillId="7" borderId="40" xfId="0" applyFont="1" applyFill="1" applyBorder="1" applyAlignment="1">
      <alignment horizontal="left" vertical="center"/>
    </xf>
    <xf numFmtId="0" fontId="1" fillId="7" borderId="58" xfId="0" applyFont="1" applyFill="1" applyBorder="1" applyAlignment="1">
      <alignment horizontal="left" vertical="center"/>
    </xf>
    <xf numFmtId="0" fontId="1" fillId="7" borderId="56" xfId="0" applyFont="1" applyFill="1" applyBorder="1" applyAlignment="1">
      <alignment horizontal="left" vertical="center"/>
    </xf>
    <xf numFmtId="2" fontId="1" fillId="5" borderId="38" xfId="0" applyNumberFormat="1" applyFont="1" applyFill="1" applyBorder="1" applyAlignment="1">
      <alignment wrapText="1"/>
    </xf>
    <xf numFmtId="0" fontId="1" fillId="0" borderId="31" xfId="0" applyFont="1" applyFill="1" applyBorder="1" applyAlignment="1"/>
    <xf numFmtId="0" fontId="1" fillId="0" borderId="30" xfId="0" applyFont="1" applyFill="1" applyBorder="1" applyAlignment="1"/>
    <xf numFmtId="0" fontId="1" fillId="0" borderId="24" xfId="0" applyFont="1" applyFill="1" applyBorder="1" applyAlignment="1"/>
    <xf numFmtId="0" fontId="1" fillId="0" borderId="4" xfId="0" applyFont="1" applyFill="1" applyBorder="1" applyAlignment="1"/>
    <xf numFmtId="0" fontId="1" fillId="0" borderId="20" xfId="0" applyFont="1" applyFill="1" applyBorder="1"/>
    <xf numFmtId="0" fontId="1" fillId="0" borderId="25" xfId="0" applyFont="1" applyFill="1" applyBorder="1"/>
    <xf numFmtId="0" fontId="1" fillId="0" borderId="16" xfId="0" applyFont="1" applyFill="1" applyBorder="1" applyAlignment="1"/>
    <xf numFmtId="0" fontId="1" fillId="0" borderId="44" xfId="0" applyFont="1" applyFill="1" applyBorder="1" applyAlignment="1"/>
    <xf numFmtId="0" fontId="1" fillId="0" borderId="45" xfId="0" applyFont="1" applyFill="1" applyBorder="1" applyAlignment="1"/>
    <xf numFmtId="0" fontId="1" fillId="0" borderId="45" xfId="0" applyFont="1" applyFill="1" applyBorder="1"/>
    <xf numFmtId="0" fontId="1" fillId="0" borderId="32" xfId="0" applyFont="1" applyFill="1" applyBorder="1"/>
    <xf numFmtId="0" fontId="1" fillId="0" borderId="45" xfId="0" applyFont="1" applyFill="1" applyBorder="1" applyAlignment="1">
      <alignment wrapText="1"/>
    </xf>
    <xf numFmtId="0" fontId="4" fillId="0" borderId="57" xfId="0" applyFont="1" applyBorder="1" applyAlignment="1">
      <alignment wrapText="1"/>
    </xf>
    <xf numFmtId="0" fontId="1" fillId="0" borderId="33" xfId="0" applyFont="1" applyFill="1" applyBorder="1" applyAlignment="1"/>
    <xf numFmtId="49" fontId="1" fillId="0" borderId="31" xfId="0" applyNumberFormat="1" applyFont="1" applyBorder="1" applyAlignment="1">
      <alignment horizontal="right"/>
    </xf>
    <xf numFmtId="49" fontId="1" fillId="0" borderId="30" xfId="0" applyNumberFormat="1" applyFont="1" applyBorder="1" applyAlignment="1">
      <alignment horizontal="right"/>
    </xf>
    <xf numFmtId="49" fontId="1" fillId="0" borderId="5" xfId="0" applyNumberFormat="1" applyFont="1" applyBorder="1" applyAlignment="1">
      <alignment horizontal="right"/>
    </xf>
    <xf numFmtId="49" fontId="1" fillId="0" borderId="26" xfId="0" applyNumberFormat="1" applyFont="1" applyBorder="1" applyAlignment="1">
      <alignment horizontal="right"/>
    </xf>
    <xf numFmtId="49" fontId="1" fillId="0" borderId="22" xfId="0" applyNumberFormat="1" applyFont="1" applyBorder="1" applyAlignment="1">
      <alignment horizontal="right"/>
    </xf>
    <xf numFmtId="49" fontId="1" fillId="0" borderId="2" xfId="0" applyNumberFormat="1" applyFont="1" applyBorder="1" applyAlignment="1">
      <alignment horizontal="right" wrapText="1"/>
    </xf>
    <xf numFmtId="49" fontId="1" fillId="0" borderId="24" xfId="0" applyNumberFormat="1" applyFont="1" applyBorder="1" applyAlignment="1">
      <alignment horizontal="right"/>
    </xf>
    <xf numFmtId="49" fontId="1" fillId="0" borderId="20" xfId="0" applyNumberFormat="1" applyFont="1" applyBorder="1" applyAlignment="1">
      <alignment horizontal="right"/>
    </xf>
    <xf numFmtId="49" fontId="1" fillId="0" borderId="25" xfId="0" applyNumberFormat="1" applyFont="1" applyBorder="1" applyAlignment="1">
      <alignment horizontal="right"/>
    </xf>
    <xf numFmtId="49" fontId="1" fillId="0" borderId="4" xfId="0" applyNumberFormat="1" applyFont="1" applyBorder="1" applyAlignment="1">
      <alignment horizontal="right" wrapText="1"/>
    </xf>
    <xf numFmtId="49" fontId="1" fillId="0" borderId="16" xfId="0" applyNumberFormat="1" applyFont="1" applyBorder="1" applyAlignment="1">
      <alignment horizontal="right"/>
    </xf>
    <xf numFmtId="0" fontId="1" fillId="0" borderId="23" xfId="0" applyNumberFormat="1" applyFont="1" applyFill="1" applyBorder="1" applyAlignment="1"/>
    <xf numFmtId="0" fontId="1" fillId="0" borderId="3" xfId="0" applyNumberFormat="1" applyFont="1" applyFill="1" applyBorder="1" applyAlignment="1"/>
    <xf numFmtId="0" fontId="1" fillId="0" borderId="3" xfId="0" applyNumberFormat="1" applyFont="1" applyFill="1" applyBorder="1"/>
    <xf numFmtId="0" fontId="1" fillId="0" borderId="29" xfId="0" applyNumberFormat="1" applyFont="1" applyFill="1" applyBorder="1"/>
    <xf numFmtId="0" fontId="1" fillId="0" borderId="23" xfId="0" applyNumberFormat="1" applyFont="1" applyFill="1" applyBorder="1"/>
    <xf numFmtId="0" fontId="1" fillId="0" borderId="3" xfId="0" applyNumberFormat="1" applyFont="1" applyFill="1" applyBorder="1" applyAlignment="1">
      <alignment wrapText="1"/>
    </xf>
    <xf numFmtId="0" fontId="1" fillId="0" borderId="33" xfId="0" applyNumberFormat="1" applyFont="1" applyFill="1" applyBorder="1" applyAlignment="1"/>
    <xf numFmtId="0" fontId="1" fillId="0" borderId="2" xfId="0" applyNumberFormat="1" applyFont="1" applyFill="1" applyBorder="1" applyAlignment="1"/>
    <xf numFmtId="0" fontId="1" fillId="0" borderId="2" xfId="0" applyNumberFormat="1" applyFont="1" applyFill="1" applyBorder="1"/>
    <xf numFmtId="0" fontId="1" fillId="0" borderId="28" xfId="0" applyNumberFormat="1" applyFont="1" applyFill="1" applyBorder="1"/>
    <xf numFmtId="0" fontId="1" fillId="0" borderId="33" xfId="0" applyNumberFormat="1" applyFont="1" applyFill="1" applyBorder="1"/>
    <xf numFmtId="0" fontId="1" fillId="0" borderId="2" xfId="0" applyNumberFormat="1" applyFont="1" applyFill="1" applyBorder="1" applyAlignment="1">
      <alignment wrapText="1"/>
    </xf>
    <xf numFmtId="0" fontId="1" fillId="0" borderId="47" xfId="0" applyFont="1" applyBorder="1" applyAlignment="1"/>
    <xf numFmtId="0" fontId="1" fillId="0" borderId="48" xfId="0" applyFont="1" applyBorder="1" applyAlignment="1"/>
    <xf numFmtId="0" fontId="1" fillId="0" borderId="49" xfId="0" applyFont="1" applyBorder="1" applyAlignment="1"/>
    <xf numFmtId="0" fontId="1" fillId="0" borderId="50" xfId="0" applyFont="1" applyBorder="1" applyAlignment="1"/>
    <xf numFmtId="0" fontId="1" fillId="0" borderId="51" xfId="0" applyFont="1" applyBorder="1" applyAlignment="1"/>
    <xf numFmtId="0" fontId="1" fillId="0" borderId="13" xfId="0" applyFont="1" applyBorder="1" applyAlignment="1"/>
    <xf numFmtId="0" fontId="1" fillId="0" borderId="11" xfId="0" applyFont="1" applyBorder="1" applyAlignment="1"/>
    <xf numFmtId="0" fontId="1" fillId="5" borderId="38" xfId="0" applyFont="1" applyFill="1" applyBorder="1" applyAlignment="1">
      <alignment horizontal="right" wrapText="1"/>
    </xf>
    <xf numFmtId="2" fontId="1" fillId="5" borderId="59" xfId="0" applyNumberFormat="1" applyFont="1" applyFill="1" applyBorder="1" applyAlignment="1">
      <alignment wrapText="1"/>
    </xf>
    <xf numFmtId="0" fontId="1" fillId="0" borderId="22" xfId="0" applyFont="1" applyBorder="1" applyAlignment="1"/>
    <xf numFmtId="0" fontId="1" fillId="0" borderId="25" xfId="0" applyFont="1" applyBorder="1" applyAlignment="1"/>
    <xf numFmtId="0" fontId="1" fillId="0" borderId="1" xfId="0" applyNumberFormat="1" applyFont="1" applyBorder="1" applyAlignment="1">
      <alignment horizontal="right"/>
    </xf>
    <xf numFmtId="0" fontId="1" fillId="0" borderId="2" xfId="0" applyNumberFormat="1" applyFont="1" applyBorder="1" applyAlignment="1">
      <alignment horizontal="right"/>
    </xf>
    <xf numFmtId="49" fontId="1" fillId="0" borderId="11" xfId="0" applyNumberFormat="1" applyFont="1" applyBorder="1" applyAlignment="1">
      <alignment horizontal="right"/>
    </xf>
    <xf numFmtId="49" fontId="1" fillId="0" borderId="51" xfId="0" applyNumberFormat="1" applyFont="1" applyBorder="1" applyAlignment="1">
      <alignment horizontal="right"/>
    </xf>
    <xf numFmtId="49" fontId="1" fillId="0" borderId="13" xfId="0" applyNumberFormat="1" applyFont="1" applyFill="1" applyBorder="1" applyAlignment="1">
      <alignment horizontal="right"/>
    </xf>
    <xf numFmtId="49" fontId="1" fillId="0" borderId="3" xfId="0" applyNumberFormat="1" applyFont="1" applyFill="1" applyBorder="1" applyAlignment="1">
      <alignment horizontal="right"/>
    </xf>
    <xf numFmtId="0" fontId="1" fillId="0" borderId="23" xfId="0" applyNumberFormat="1" applyFont="1" applyFill="1" applyBorder="1" applyAlignment="1">
      <alignment horizontal="right"/>
    </xf>
    <xf numFmtId="0" fontId="1" fillId="0" borderId="29" xfId="0" applyNumberFormat="1" applyFont="1" applyFill="1" applyBorder="1" applyAlignment="1">
      <alignment horizontal="right"/>
    </xf>
    <xf numFmtId="49" fontId="1" fillId="0" borderId="23" xfId="0" applyNumberFormat="1" applyFont="1" applyFill="1" applyBorder="1" applyAlignment="1">
      <alignment horizontal="right"/>
    </xf>
    <xf numFmtId="0" fontId="1" fillId="0" borderId="3" xfId="0" applyNumberFormat="1" applyFont="1" applyFill="1" applyBorder="1" applyAlignment="1">
      <alignment horizontal="right"/>
    </xf>
    <xf numFmtId="49" fontId="1" fillId="0" borderId="37" xfId="0" applyNumberFormat="1" applyFont="1" applyFill="1" applyBorder="1" applyAlignment="1">
      <alignment horizontal="right"/>
    </xf>
    <xf numFmtId="49" fontId="1" fillId="0" borderId="45" xfId="0" applyNumberFormat="1" applyFont="1" applyFill="1" applyBorder="1" applyAlignment="1">
      <alignment horizontal="right"/>
    </xf>
    <xf numFmtId="49" fontId="1" fillId="0" borderId="52" xfId="0" applyNumberFormat="1" applyFont="1" applyFill="1" applyBorder="1" applyAlignment="1">
      <alignment horizontal="right"/>
    </xf>
    <xf numFmtId="49" fontId="1" fillId="0" borderId="28" xfId="0" applyNumberFormat="1" applyFont="1" applyFill="1" applyBorder="1" applyAlignment="1">
      <alignment horizontal="right"/>
    </xf>
    <xf numFmtId="49" fontId="1" fillId="0" borderId="32" xfId="0" applyNumberFormat="1" applyFont="1" applyFill="1" applyBorder="1" applyAlignment="1">
      <alignment horizontal="right"/>
    </xf>
    <xf numFmtId="49" fontId="1" fillId="0" borderId="45" xfId="0" applyNumberFormat="1" applyFont="1" applyFill="1" applyBorder="1" applyAlignment="1">
      <alignment horizontal="right" wrapText="1"/>
    </xf>
    <xf numFmtId="49" fontId="1" fillId="0" borderId="13" xfId="0" applyNumberFormat="1" applyFont="1" applyBorder="1" applyAlignment="1">
      <alignment horizontal="right"/>
    </xf>
    <xf numFmtId="0" fontId="1" fillId="0" borderId="3" xfId="0" applyNumberFormat="1" applyFont="1" applyBorder="1" applyAlignment="1">
      <alignment horizontal="right"/>
    </xf>
    <xf numFmtId="49" fontId="1" fillId="0" borderId="10" xfId="0" applyNumberFormat="1" applyFont="1" applyBorder="1" applyAlignment="1">
      <alignment horizontal="right"/>
    </xf>
    <xf numFmtId="0" fontId="1" fillId="0" borderId="33" xfId="0" applyNumberFormat="1" applyFont="1" applyBorder="1" applyAlignment="1">
      <alignment horizontal="right"/>
    </xf>
    <xf numFmtId="0" fontId="1" fillId="0" borderId="28" xfId="0" applyNumberFormat="1" applyFont="1" applyBorder="1" applyAlignment="1">
      <alignment horizontal="right"/>
    </xf>
    <xf numFmtId="0" fontId="1" fillId="0" borderId="2" xfId="0" applyNumberFormat="1" applyFont="1" applyBorder="1" applyAlignment="1">
      <alignment horizontal="right" wrapText="1"/>
    </xf>
    <xf numFmtId="49" fontId="1" fillId="0" borderId="37" xfId="0" applyNumberFormat="1" applyFont="1" applyBorder="1" applyAlignment="1">
      <alignment horizontal="right"/>
    </xf>
    <xf numFmtId="0" fontId="1" fillId="0" borderId="3" xfId="0" applyNumberFormat="1" applyFont="1" applyFill="1" applyBorder="1" applyAlignment="1">
      <alignment horizontal="right" wrapText="1"/>
    </xf>
    <xf numFmtId="49" fontId="1" fillId="0" borderId="29" xfId="0" applyNumberFormat="1" applyFont="1" applyFill="1" applyBorder="1" applyAlignment="1">
      <alignment horizontal="right"/>
    </xf>
    <xf numFmtId="49" fontId="1" fillId="0" borderId="3" xfId="0" applyNumberFormat="1" applyFont="1" applyFill="1" applyBorder="1" applyAlignment="1">
      <alignment horizontal="right" wrapText="1"/>
    </xf>
    <xf numFmtId="49" fontId="1" fillId="0" borderId="50" xfId="0" applyNumberFormat="1" applyFont="1" applyFill="1" applyBorder="1" applyAlignment="1">
      <alignment horizontal="right"/>
    </xf>
    <xf numFmtId="49" fontId="1" fillId="0" borderId="1" xfId="0" applyNumberFormat="1" applyFont="1" applyFill="1" applyBorder="1" applyAlignment="1">
      <alignment horizontal="right"/>
    </xf>
    <xf numFmtId="49" fontId="1" fillId="0" borderId="17" xfId="0" applyNumberFormat="1" applyFont="1" applyFill="1" applyBorder="1" applyAlignment="1">
      <alignment horizontal="right"/>
    </xf>
    <xf numFmtId="49" fontId="1" fillId="0" borderId="19" xfId="0" applyNumberFormat="1" applyFont="1" applyFill="1" applyBorder="1" applyAlignment="1">
      <alignment horizontal="right"/>
    </xf>
    <xf numFmtId="49" fontId="1" fillId="0" borderId="1" xfId="0" applyNumberFormat="1" applyFont="1" applyFill="1" applyBorder="1" applyAlignment="1">
      <alignment horizontal="right" wrapText="1"/>
    </xf>
    <xf numFmtId="0" fontId="9" fillId="3" borderId="15" xfId="0" applyFont="1" applyFill="1" applyBorder="1" applyAlignment="1">
      <alignment wrapText="1"/>
    </xf>
    <xf numFmtId="0" fontId="1" fillId="0" borderId="1" xfId="0" applyNumberFormat="1" applyFont="1" applyFill="1" applyBorder="1" applyAlignment="1">
      <alignment horizontal="right"/>
    </xf>
    <xf numFmtId="0" fontId="1" fillId="0" borderId="19" xfId="0" applyNumberFormat="1" applyFont="1" applyFill="1" applyBorder="1" applyAlignment="1">
      <alignment horizontal="right"/>
    </xf>
    <xf numFmtId="0" fontId="1" fillId="0" borderId="1" xfId="0" applyNumberFormat="1" applyFont="1" applyFill="1" applyBorder="1" applyAlignment="1">
      <alignment horizontal="right" wrapText="1"/>
    </xf>
    <xf numFmtId="49" fontId="1" fillId="0" borderId="7" xfId="0" applyNumberFormat="1" applyFont="1" applyFill="1" applyBorder="1" applyAlignment="1">
      <alignment horizontal="right"/>
    </xf>
    <xf numFmtId="49" fontId="1" fillId="0" borderId="46" xfId="0" applyNumberFormat="1" applyFont="1" applyFill="1" applyBorder="1" applyAlignment="1">
      <alignment horizontal="right"/>
    </xf>
    <xf numFmtId="0" fontId="1" fillId="0" borderId="13" xfId="0" applyNumberFormat="1" applyFont="1" applyFill="1" applyBorder="1" applyAlignment="1">
      <alignment horizontal="right"/>
    </xf>
    <xf numFmtId="0" fontId="1" fillId="0" borderId="33" xfId="0" applyNumberFormat="1" applyFont="1" applyFill="1" applyBorder="1" applyAlignment="1">
      <alignment horizontal="right"/>
    </xf>
    <xf numFmtId="0" fontId="1" fillId="0" borderId="2" xfId="0" applyNumberFormat="1" applyFont="1" applyFill="1" applyBorder="1" applyAlignment="1">
      <alignment horizontal="right"/>
    </xf>
    <xf numFmtId="0" fontId="1" fillId="0" borderId="28" xfId="0" applyNumberFormat="1" applyFont="1" applyFill="1" applyBorder="1" applyAlignment="1">
      <alignment horizontal="right"/>
    </xf>
    <xf numFmtId="0" fontId="1" fillId="0" borderId="2" xfId="0" applyNumberFormat="1" applyFont="1" applyFill="1" applyBorder="1" applyAlignment="1">
      <alignment horizontal="right" wrapText="1"/>
    </xf>
    <xf numFmtId="11" fontId="1" fillId="5" borderId="38" xfId="0" applyNumberFormat="1" applyFont="1" applyFill="1" applyBorder="1" applyAlignment="1">
      <alignment horizontal="right" wrapText="1"/>
    </xf>
    <xf numFmtId="11" fontId="1" fillId="5" borderId="58" xfId="0" applyNumberFormat="1" applyFont="1" applyFill="1" applyBorder="1" applyAlignment="1">
      <alignment horizontal="right" wrapText="1"/>
    </xf>
    <xf numFmtId="11" fontId="1" fillId="5" borderId="55" xfId="0" applyNumberFormat="1" applyFont="1" applyFill="1" applyBorder="1" applyAlignment="1">
      <alignment horizontal="right" wrapText="1"/>
    </xf>
    <xf numFmtId="11" fontId="1" fillId="5" borderId="40" xfId="0" applyNumberFormat="1" applyFont="1" applyFill="1" applyBorder="1" applyAlignment="1">
      <alignment horizontal="right" wrapText="1"/>
    </xf>
    <xf numFmtId="0" fontId="4" fillId="0" borderId="31" xfId="0" applyFont="1" applyBorder="1" applyAlignment="1"/>
    <xf numFmtId="0" fontId="4" fillId="0" borderId="3" xfId="0" applyFont="1" applyBorder="1" applyAlignment="1"/>
    <xf numFmtId="0" fontId="4" fillId="0" borderId="30" xfId="0" applyFont="1" applyBorder="1" applyAlignment="1"/>
    <xf numFmtId="0" fontId="4" fillId="0" borderId="5" xfId="0" applyFont="1" applyBorder="1" applyAlignment="1"/>
    <xf numFmtId="0" fontId="4" fillId="0" borderId="24" xfId="0" applyFont="1" applyBorder="1" applyAlignment="1"/>
    <xf numFmtId="0" fontId="4" fillId="0" borderId="4" xfId="0" applyFont="1" applyBorder="1" applyAlignment="1"/>
    <xf numFmtId="0" fontId="4" fillId="0" borderId="16" xfId="0" applyFont="1" applyBorder="1" applyAlignment="1"/>
    <xf numFmtId="0" fontId="4" fillId="0" borderId="1" xfId="0" applyFont="1" applyBorder="1" applyAlignment="1"/>
    <xf numFmtId="0" fontId="4" fillId="0" borderId="32" xfId="0" applyFont="1" applyBorder="1" applyAlignment="1"/>
    <xf numFmtId="0" fontId="4" fillId="0" borderId="2" xfId="0" applyFont="1" applyBorder="1" applyAlignment="1"/>
    <xf numFmtId="0" fontId="4" fillId="0" borderId="23" xfId="0" applyFont="1" applyBorder="1" applyAlignment="1"/>
    <xf numFmtId="0" fontId="4" fillId="0" borderId="17" xfId="0" applyFont="1" applyBorder="1" applyAlignment="1"/>
    <xf numFmtId="0" fontId="1" fillId="0" borderId="37" xfId="0" applyFont="1" applyBorder="1" applyAlignment="1"/>
    <xf numFmtId="0" fontId="1" fillId="0" borderId="52" xfId="0" applyFont="1" applyBorder="1" applyAlignment="1"/>
    <xf numFmtId="0" fontId="1" fillId="0" borderId="10" xfId="0" applyFont="1" applyBorder="1" applyAlignment="1"/>
    <xf numFmtId="0" fontId="1" fillId="5" borderId="56" xfId="0" applyFont="1" applyFill="1" applyBorder="1" applyAlignment="1">
      <alignment wrapText="1"/>
    </xf>
    <xf numFmtId="0" fontId="1" fillId="5" borderId="59" xfId="0" applyFont="1" applyFill="1" applyBorder="1" applyAlignment="1">
      <alignment horizontal="right" wrapText="1"/>
    </xf>
    <xf numFmtId="0" fontId="1" fillId="0" borderId="19" xfId="0" applyFont="1" applyBorder="1" applyAlignment="1"/>
    <xf numFmtId="0" fontId="1" fillId="0" borderId="53" xfId="0" applyFont="1" applyBorder="1" applyAlignment="1"/>
    <xf numFmtId="0" fontId="1" fillId="0" borderId="54" xfId="0" applyFont="1" applyBorder="1" applyAlignment="1"/>
    <xf numFmtId="0" fontId="1" fillId="0" borderId="27" xfId="0" applyFont="1" applyBorder="1" applyAlignment="1"/>
    <xf numFmtId="0" fontId="1" fillId="5" borderId="55" xfId="0" applyFont="1" applyFill="1" applyBorder="1" applyAlignment="1">
      <alignment horizontal="right" wrapText="1"/>
    </xf>
    <xf numFmtId="0" fontId="17" fillId="0" borderId="38" xfId="0" applyFont="1" applyBorder="1" applyAlignment="1">
      <alignment horizontal="center"/>
    </xf>
    <xf numFmtId="0" fontId="17" fillId="0" borderId="6" xfId="0" applyFont="1" applyBorder="1" applyAlignment="1">
      <alignment horizontal="center"/>
    </xf>
    <xf numFmtId="0" fontId="2" fillId="6" borderId="38" xfId="0" applyFont="1" applyFill="1" applyBorder="1" applyAlignment="1">
      <alignment horizontal="center" vertical="center"/>
    </xf>
    <xf numFmtId="0" fontId="15" fillId="10" borderId="0" xfId="0" applyFont="1" applyFill="1" applyAlignment="1">
      <alignment wrapText="1"/>
    </xf>
    <xf numFmtId="0" fontId="5" fillId="10" borderId="37" xfId="0" applyFont="1" applyFill="1" applyBorder="1" applyAlignment="1">
      <alignment horizontal="center" vertical="center" wrapText="1"/>
    </xf>
    <xf numFmtId="0" fontId="18" fillId="0" borderId="0" xfId="0" applyFont="1"/>
    <xf numFmtId="0" fontId="19" fillId="0" borderId="0" xfId="0" applyFont="1"/>
    <xf numFmtId="0" fontId="20" fillId="0" borderId="0" xfId="0" applyFont="1" applyAlignment="1">
      <alignment vertical="center" wrapText="1"/>
    </xf>
    <xf numFmtId="0" fontId="4" fillId="0" borderId="38" xfId="0" applyFont="1" applyBorder="1" applyAlignment="1">
      <alignment horizontal="center"/>
    </xf>
    <xf numFmtId="0" fontId="4" fillId="0" borderId="55" xfId="0" applyFont="1" applyBorder="1" applyAlignment="1">
      <alignment horizontal="center"/>
    </xf>
    <xf numFmtId="0" fontId="4" fillId="0" borderId="56" xfId="0" applyFont="1" applyBorder="1" applyAlignment="1">
      <alignment horizontal="center"/>
    </xf>
    <xf numFmtId="0" fontId="12" fillId="11" borderId="86" xfId="0" applyFont="1" applyFill="1" applyBorder="1" applyAlignment="1">
      <alignment horizontal="center" vertical="center" wrapText="1"/>
    </xf>
    <xf numFmtId="0" fontId="12" fillId="11" borderId="66" xfId="0" applyFont="1" applyFill="1" applyBorder="1" applyAlignment="1">
      <alignment horizontal="center" vertical="center" wrapText="1"/>
    </xf>
    <xf numFmtId="0" fontId="15" fillId="12" borderId="87" xfId="0" applyFont="1" applyFill="1" applyBorder="1" applyAlignment="1">
      <alignment horizontal="center" vertical="center" wrapText="1"/>
    </xf>
    <xf numFmtId="0" fontId="15" fillId="12" borderId="88" xfId="0" applyFont="1" applyFill="1" applyBorder="1" applyAlignment="1">
      <alignment horizontal="center" vertical="center" wrapText="1"/>
    </xf>
    <xf numFmtId="0" fontId="15" fillId="12" borderId="90" xfId="0" applyFont="1" applyFill="1" applyBorder="1" applyAlignment="1">
      <alignment horizontal="center" vertical="center" wrapText="1"/>
    </xf>
    <xf numFmtId="0" fontId="15" fillId="12" borderId="91" xfId="0" applyFont="1" applyFill="1" applyBorder="1" applyAlignment="1">
      <alignment horizontal="center" vertical="center" wrapText="1"/>
    </xf>
    <xf numFmtId="0" fontId="15" fillId="12" borderId="89" xfId="0" applyFont="1" applyFill="1" applyBorder="1" applyAlignment="1">
      <alignment horizontal="center" vertical="center" wrapText="1"/>
    </xf>
    <xf numFmtId="0" fontId="12" fillId="11" borderId="44" xfId="0" applyFont="1" applyFill="1" applyBorder="1" applyAlignment="1">
      <alignment horizontal="center" vertical="center" wrapText="1"/>
    </xf>
    <xf numFmtId="0" fontId="15" fillId="12" borderId="53" xfId="0" applyFont="1" applyFill="1" applyBorder="1" applyAlignment="1">
      <alignment horizontal="center" vertical="center" wrapText="1"/>
    </xf>
    <xf numFmtId="0" fontId="15" fillId="12" borderId="54" xfId="0" applyFont="1" applyFill="1" applyBorder="1" applyAlignment="1">
      <alignment horizontal="center" vertical="center" wrapText="1"/>
    </xf>
    <xf numFmtId="0" fontId="15" fillId="12" borderId="18" xfId="0" applyFont="1" applyFill="1" applyBorder="1" applyAlignment="1">
      <alignment horizontal="center" vertical="center" wrapText="1"/>
    </xf>
    <xf numFmtId="0" fontId="15" fillId="12" borderId="27" xfId="0" applyFont="1" applyFill="1" applyBorder="1" applyAlignment="1">
      <alignment horizontal="center" vertical="center" wrapText="1"/>
    </xf>
    <xf numFmtId="0" fontId="15" fillId="12" borderId="43" xfId="0" applyFont="1" applyFill="1" applyBorder="1" applyAlignment="1">
      <alignment horizontal="center" vertical="center" wrapText="1"/>
    </xf>
    <xf numFmtId="0" fontId="12" fillId="11" borderId="14" xfId="0" applyFont="1" applyFill="1" applyBorder="1" applyAlignment="1">
      <alignment horizontal="center" vertical="center" wrapText="1"/>
    </xf>
    <xf numFmtId="0" fontId="12" fillId="11" borderId="41" xfId="0" applyFont="1" applyFill="1" applyBorder="1" applyAlignment="1">
      <alignment horizontal="center" vertical="center" wrapText="1"/>
    </xf>
    <xf numFmtId="0" fontId="12" fillId="11" borderId="35" xfId="0" applyFont="1" applyFill="1" applyBorder="1" applyAlignment="1">
      <alignment horizontal="center" vertical="center" wrapText="1"/>
    </xf>
    <xf numFmtId="0" fontId="15" fillId="12" borderId="12" xfId="0" applyFont="1" applyFill="1" applyBorder="1" applyAlignment="1">
      <alignment horizontal="center" vertical="center" wrapText="1"/>
    </xf>
    <xf numFmtId="0" fontId="15" fillId="12" borderId="34" xfId="0" applyFont="1" applyFill="1" applyBorder="1" applyAlignment="1">
      <alignment horizontal="center" vertical="center" wrapText="1"/>
    </xf>
    <xf numFmtId="0" fontId="15" fillId="12" borderId="15" xfId="0" applyFont="1" applyFill="1" applyBorder="1" applyAlignment="1">
      <alignment horizontal="center" vertical="center" wrapText="1"/>
    </xf>
    <xf numFmtId="0" fontId="15" fillId="12" borderId="36" xfId="0" applyFont="1" applyFill="1" applyBorder="1" applyAlignment="1">
      <alignment horizontal="center" vertical="center" wrapText="1"/>
    </xf>
    <xf numFmtId="0" fontId="15" fillId="12" borderId="42" xfId="0" applyFont="1" applyFill="1" applyBorder="1" applyAlignment="1">
      <alignment horizontal="center" vertical="center" wrapText="1"/>
    </xf>
    <xf numFmtId="0" fontId="5" fillId="11" borderId="14" xfId="0" applyFont="1" applyFill="1" applyBorder="1" applyAlignment="1">
      <alignment horizontal="center" vertical="center" wrapText="1"/>
    </xf>
    <xf numFmtId="0" fontId="5" fillId="11" borderId="41" xfId="0" applyFont="1" applyFill="1" applyBorder="1" applyAlignment="1">
      <alignment horizontal="center" vertical="center" wrapText="1"/>
    </xf>
    <xf numFmtId="0" fontId="5" fillId="11" borderId="35" xfId="0" applyFont="1" applyFill="1" applyBorder="1" applyAlignment="1">
      <alignment horizontal="center" vertical="center" wrapText="1"/>
    </xf>
    <xf numFmtId="0" fontId="15" fillId="12" borderId="14" xfId="0" applyFont="1" applyFill="1" applyBorder="1" applyAlignment="1">
      <alignment horizontal="center" vertical="center" wrapText="1"/>
    </xf>
    <xf numFmtId="0" fontId="15" fillId="12" borderId="41" xfId="0" applyFont="1" applyFill="1" applyBorder="1" applyAlignment="1">
      <alignment horizontal="center" vertical="center" wrapText="1"/>
    </xf>
    <xf numFmtId="0" fontId="15" fillId="12" borderId="35" xfId="0" applyFont="1" applyFill="1" applyBorder="1" applyAlignment="1">
      <alignment horizontal="center" vertical="center" wrapText="1"/>
    </xf>
    <xf numFmtId="0" fontId="15" fillId="12" borderId="67" xfId="0" applyFont="1" applyFill="1" applyBorder="1" applyAlignment="1">
      <alignment horizontal="center" vertical="center" wrapText="1"/>
    </xf>
    <xf numFmtId="0" fontId="15" fillId="12" borderId="37" xfId="0" applyFont="1" applyFill="1" applyBorder="1" applyAlignment="1">
      <alignment horizontal="center" vertical="center" wrapText="1"/>
    </xf>
    <xf numFmtId="0" fontId="12" fillId="11" borderId="92" xfId="0" applyFont="1" applyFill="1" applyBorder="1" applyAlignment="1">
      <alignment horizontal="center" vertical="center" wrapText="1"/>
    </xf>
    <xf numFmtId="0" fontId="12" fillId="11" borderId="70" xfId="0" applyFont="1" applyFill="1" applyBorder="1" applyAlignment="1">
      <alignment horizontal="center" vertical="center" wrapText="1"/>
    </xf>
    <xf numFmtId="0" fontId="16" fillId="12" borderId="12" xfId="0" applyFont="1" applyFill="1" applyBorder="1" applyAlignment="1">
      <alignment horizontal="right" vertical="center" wrapText="1"/>
    </xf>
    <xf numFmtId="0" fontId="16" fillId="12" borderId="42" xfId="0" applyFont="1" applyFill="1" applyBorder="1" applyAlignment="1">
      <alignment horizontal="right" vertical="center" wrapText="1"/>
    </xf>
    <xf numFmtId="0" fontId="16" fillId="12" borderId="34" xfId="0" applyFont="1" applyFill="1" applyBorder="1" applyAlignment="1">
      <alignment horizontal="right" vertical="center" wrapText="1"/>
    </xf>
    <xf numFmtId="0" fontId="16" fillId="12" borderId="15" xfId="0" applyFont="1" applyFill="1" applyBorder="1" applyAlignment="1">
      <alignment horizontal="right" vertical="center" wrapText="1"/>
    </xf>
    <xf numFmtId="0" fontId="2" fillId="0" borderId="76" xfId="0" applyFont="1" applyBorder="1" applyAlignment="1">
      <alignment horizontal="left" vertical="top" wrapText="1"/>
    </xf>
    <xf numFmtId="0" fontId="1" fillId="0" borderId="76" xfId="0" applyFont="1" applyBorder="1" applyAlignment="1">
      <alignment horizontal="left" vertical="top" wrapText="1"/>
    </xf>
    <xf numFmtId="0" fontId="15" fillId="2" borderId="12" xfId="0" applyFont="1" applyFill="1" applyBorder="1" applyAlignment="1">
      <alignment horizontal="center" vertical="center" wrapText="1"/>
    </xf>
    <xf numFmtId="0" fontId="15" fillId="2" borderId="34"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5" fillId="2" borderId="36" xfId="0" applyFont="1" applyFill="1" applyBorder="1" applyAlignment="1">
      <alignment horizontal="center" vertical="center" wrapText="1"/>
    </xf>
    <xf numFmtId="0" fontId="15" fillId="2" borderId="42" xfId="0"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5" fillId="2" borderId="41" xfId="0" applyFont="1" applyFill="1" applyBorder="1" applyAlignment="1">
      <alignment horizontal="center" vertical="center" wrapText="1"/>
    </xf>
    <xf numFmtId="0" fontId="15" fillId="2" borderId="35" xfId="0" applyFont="1" applyFill="1" applyBorder="1" applyAlignment="1">
      <alignment horizontal="center" vertical="center" wrapText="1"/>
    </xf>
    <xf numFmtId="0" fontId="16" fillId="2" borderId="12" xfId="0" applyFont="1" applyFill="1" applyBorder="1" applyAlignment="1">
      <alignment horizontal="right" vertical="center" wrapText="1"/>
    </xf>
    <xf numFmtId="0" fontId="16" fillId="2" borderId="42" xfId="0" applyFont="1" applyFill="1" applyBorder="1" applyAlignment="1">
      <alignment horizontal="right" vertical="center" wrapText="1"/>
    </xf>
    <xf numFmtId="0" fontId="16" fillId="2" borderId="34" xfId="0" applyFont="1" applyFill="1" applyBorder="1" applyAlignment="1">
      <alignment horizontal="right" vertical="center" wrapText="1"/>
    </xf>
    <xf numFmtId="0" fontId="16" fillId="2" borderId="15" xfId="0" applyFont="1" applyFill="1" applyBorder="1" applyAlignment="1">
      <alignment horizontal="right" vertical="center" wrapText="1"/>
    </xf>
    <xf numFmtId="0" fontId="15" fillId="2" borderId="67" xfId="0" applyFont="1" applyFill="1" applyBorder="1" applyAlignment="1">
      <alignment horizontal="center" vertical="center" wrapText="1"/>
    </xf>
    <xf numFmtId="0" fontId="4" fillId="0" borderId="6" xfId="0" applyFont="1" applyBorder="1" applyAlignment="1">
      <alignment horizontal="center"/>
    </xf>
    <xf numFmtId="0" fontId="21" fillId="0" borderId="0" xfId="1" applyFont="1" applyAlignment="1">
      <alignment wrapText="1"/>
    </xf>
  </cellXfs>
  <cellStyles count="2">
    <cellStyle name="Hyperlink" xfId="1" builtinId="8"/>
    <cellStyle name="Normal" xfId="0" builtinId="0"/>
  </cellStyles>
  <dxfs count="0"/>
  <tableStyles count="0" defaultTableStyle="TableStyleMedium2" defaultPivotStyle="PivotStyleLight16"/>
  <colors>
    <mruColors>
      <color rgb="FF69BB9E"/>
      <color rgb="FF3B5978"/>
      <color rgb="FFBDE1D4"/>
      <color rgb="FFF5C8B1"/>
      <color rgb="FFC7D5E3"/>
      <color rgb="FFE6713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1009650</xdr:colOff>
      <xdr:row>3</xdr:row>
      <xdr:rowOff>266700</xdr:rowOff>
    </xdr:from>
    <xdr:to>
      <xdr:col>0</xdr:col>
      <xdr:colOff>1753870</xdr:colOff>
      <xdr:row>3</xdr:row>
      <xdr:rowOff>865505</xdr:rowOff>
    </xdr:to>
    <xdr:pic>
      <xdr:nvPicPr>
        <xdr:cNvPr id="2" name="image2.jpeg" descr="A picture containing drawing&#10;&#10;Description automatically generated">
          <a:extLst>
            <a:ext uri="{FF2B5EF4-FFF2-40B4-BE49-F238E27FC236}">
              <a16:creationId xmlns:a16="http://schemas.microsoft.com/office/drawing/2014/main" id="{B48BFC4B-A52C-440E-B269-5812B27FCF68}"/>
            </a:ext>
          </a:extLst>
        </xdr:cNvPr>
        <xdr:cNvPicPr/>
      </xdr:nvPicPr>
      <xdr:blipFill>
        <a:blip xmlns:r="http://schemas.openxmlformats.org/officeDocument/2006/relationships" r:embed="rId1" cstate="print"/>
        <a:stretch>
          <a:fillRect/>
        </a:stretch>
      </xdr:blipFill>
      <xdr:spPr>
        <a:xfrm>
          <a:off x="1009650" y="1028700"/>
          <a:ext cx="744220" cy="598805"/>
        </a:xfrm>
        <a:prstGeom prst="rect">
          <a:avLst/>
        </a:prstGeom>
      </xdr:spPr>
    </xdr:pic>
    <xdr:clientData/>
  </xdr:twoCellAnchor>
  <xdr:twoCellAnchor editAs="oneCell">
    <xdr:from>
      <xdr:col>0</xdr:col>
      <xdr:colOff>2085658</xdr:colOff>
      <xdr:row>3</xdr:row>
      <xdr:rowOff>411163</xdr:rowOff>
    </xdr:from>
    <xdr:to>
      <xdr:col>0</xdr:col>
      <xdr:colOff>3346133</xdr:colOff>
      <xdr:row>3</xdr:row>
      <xdr:rowOff>860743</xdr:rowOff>
    </xdr:to>
    <xdr:pic>
      <xdr:nvPicPr>
        <xdr:cNvPr id="3" name="image3.jpeg" descr="A picture containing drawing&#10;&#10;Description automatically generated">
          <a:extLst>
            <a:ext uri="{FF2B5EF4-FFF2-40B4-BE49-F238E27FC236}">
              <a16:creationId xmlns:a16="http://schemas.microsoft.com/office/drawing/2014/main" id="{4C71B40B-A290-4C72-AFF5-D63366A42D6C}"/>
            </a:ext>
          </a:extLst>
        </xdr:cNvPr>
        <xdr:cNvPicPr/>
      </xdr:nvPicPr>
      <xdr:blipFill>
        <a:blip xmlns:r="http://schemas.openxmlformats.org/officeDocument/2006/relationships" r:embed="rId2" cstate="print"/>
        <a:stretch>
          <a:fillRect/>
        </a:stretch>
      </xdr:blipFill>
      <xdr:spPr>
        <a:xfrm>
          <a:off x="2085658" y="1249363"/>
          <a:ext cx="1260475" cy="44958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data4impactproject.org/publications/pilot-test-of-alternative-childcare-indicators-in-moldova/"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751FF6-621A-411C-8F0D-1AE4A2E45362}">
  <dimension ref="A1:A5"/>
  <sheetViews>
    <sheetView tabSelected="1" workbookViewId="0">
      <selection activeCell="A13" sqref="A13"/>
    </sheetView>
  </sheetViews>
  <sheetFormatPr defaultRowHeight="14.25" x14ac:dyDescent="0.45"/>
  <cols>
    <col min="1" max="1" width="64.3984375" customWidth="1"/>
  </cols>
  <sheetData>
    <row r="1" spans="1:1" ht="38.25" customHeight="1" x14ac:dyDescent="0.65">
      <c r="A1" s="572" t="s">
        <v>265</v>
      </c>
    </row>
    <row r="2" spans="1:1" s="2" customFormat="1" ht="27.75" customHeight="1" x14ac:dyDescent="0.5">
      <c r="A2" s="573" t="s">
        <v>264</v>
      </c>
    </row>
    <row r="3" spans="1:1" s="2" customFormat="1" ht="51.75" customHeight="1" x14ac:dyDescent="0.5">
      <c r="A3" s="629" t="s">
        <v>272</v>
      </c>
    </row>
    <row r="4" spans="1:1" ht="91.5" customHeight="1" x14ac:dyDescent="0.45"/>
    <row r="5" spans="1:1" ht="48" customHeight="1" x14ac:dyDescent="0.45">
      <c r="A5" s="574" t="s">
        <v>270</v>
      </c>
    </row>
  </sheetData>
  <hyperlinks>
    <hyperlink ref="A3" r:id="rId1" xr:uid="{4AF6F7B6-12A6-49EF-A329-A4232588B169}"/>
  </hyperlink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C77753-4203-41B9-A111-F519D7F12934}">
  <dimension ref="A1:BA757"/>
  <sheetViews>
    <sheetView zoomScale="85" zoomScaleNormal="85" workbookViewId="0">
      <pane ySplit="1" topLeftCell="A747" activePane="bottomLeft" state="frozen"/>
      <selection activeCell="C1" sqref="C1"/>
      <selection pane="bottomLeft" activeCell="B757" sqref="B757:D757"/>
    </sheetView>
  </sheetViews>
  <sheetFormatPr defaultColWidth="9.1328125" defaultRowHeight="13.5" x14ac:dyDescent="0.35"/>
  <cols>
    <col min="1" max="1" width="3.3984375" style="3" customWidth="1"/>
    <col min="2" max="2" width="27.265625" style="4" customWidth="1"/>
    <col min="3" max="3" width="32.73046875" style="4" customWidth="1"/>
    <col min="4" max="4" width="60.265625" style="4" customWidth="1"/>
    <col min="5" max="5" width="11.59765625" style="4" bestFit="1" customWidth="1"/>
    <col min="6" max="6" width="9.3984375" style="4" customWidth="1"/>
    <col min="7" max="7" width="9.1328125" style="4"/>
    <col min="8" max="8" width="9.59765625" style="4" customWidth="1"/>
    <col min="9" max="10" width="9.1328125" style="4"/>
    <col min="11" max="11" width="12.3984375" style="4" customWidth="1"/>
    <col min="12" max="12" width="16.265625" style="204" customWidth="1"/>
    <col min="13" max="13" width="19.86328125" style="4" customWidth="1"/>
    <col min="14" max="14" width="17.86328125" style="4" customWidth="1"/>
    <col min="15" max="26" width="8.73046875" style="3"/>
    <col min="27" max="27" width="10" style="3" customWidth="1"/>
    <col min="28" max="35" width="8.73046875" style="3"/>
    <col min="36" max="36" width="18.59765625" style="3" customWidth="1"/>
    <col min="37" max="53" width="8.73046875" style="3"/>
    <col min="54" max="16384" width="9.1328125" style="4"/>
  </cols>
  <sheetData>
    <row r="1" spans="2:15" ht="13.9" thickBot="1" x14ac:dyDescent="0.4">
      <c r="E1" s="575" t="s">
        <v>214</v>
      </c>
      <c r="F1" s="576"/>
      <c r="G1" s="576"/>
      <c r="H1" s="576"/>
      <c r="I1" s="576"/>
      <c r="J1" s="577"/>
      <c r="K1" s="575" t="s">
        <v>198</v>
      </c>
      <c r="L1" s="576"/>
      <c r="M1" s="576"/>
      <c r="N1" s="577"/>
      <c r="O1" s="5"/>
    </row>
    <row r="2" spans="2:15" ht="55.5" customHeight="1" thickBot="1" x14ac:dyDescent="0.55000000000000004">
      <c r="B2" s="205" t="s">
        <v>9</v>
      </c>
      <c r="C2" s="206" t="s">
        <v>51</v>
      </c>
      <c r="D2" s="207" t="s">
        <v>52</v>
      </c>
      <c r="E2" s="6" t="s">
        <v>192</v>
      </c>
      <c r="F2" s="7" t="s">
        <v>193</v>
      </c>
      <c r="G2" s="7" t="s">
        <v>194</v>
      </c>
      <c r="H2" s="7" t="s">
        <v>195</v>
      </c>
      <c r="I2" s="7" t="s">
        <v>196</v>
      </c>
      <c r="J2" s="8" t="s">
        <v>197</v>
      </c>
      <c r="K2" s="9" t="s">
        <v>23</v>
      </c>
      <c r="L2" s="10" t="s">
        <v>21</v>
      </c>
      <c r="M2" s="9" t="s">
        <v>22</v>
      </c>
      <c r="N2" s="11" t="s">
        <v>24</v>
      </c>
    </row>
    <row r="3" spans="2:15" ht="14.45" customHeight="1" x14ac:dyDescent="0.35">
      <c r="B3" s="578" t="s">
        <v>44</v>
      </c>
      <c r="C3" s="580" t="s">
        <v>2</v>
      </c>
      <c r="D3" s="12" t="s">
        <v>0</v>
      </c>
      <c r="E3" s="13">
        <v>8</v>
      </c>
      <c r="F3" s="14">
        <v>98</v>
      </c>
      <c r="G3" s="13">
        <v>135</v>
      </c>
      <c r="H3" s="15">
        <v>170</v>
      </c>
      <c r="I3" s="14">
        <v>202</v>
      </c>
      <c r="J3" s="13">
        <v>215</v>
      </c>
      <c r="K3" s="16">
        <v>0</v>
      </c>
      <c r="L3" s="17">
        <v>215</v>
      </c>
      <c r="M3" s="18">
        <v>0</v>
      </c>
      <c r="N3" s="19">
        <v>215</v>
      </c>
    </row>
    <row r="4" spans="2:15" ht="15.75" customHeight="1" thickBot="1" x14ac:dyDescent="0.4">
      <c r="B4" s="579"/>
      <c r="C4" s="581"/>
      <c r="D4" s="20" t="s">
        <v>1</v>
      </c>
      <c r="E4" s="21">
        <v>15</v>
      </c>
      <c r="F4" s="22">
        <v>82</v>
      </c>
      <c r="G4" s="21">
        <v>110</v>
      </c>
      <c r="H4" s="23">
        <v>153</v>
      </c>
      <c r="I4" s="22">
        <v>175</v>
      </c>
      <c r="J4" s="21">
        <v>189</v>
      </c>
      <c r="K4" s="24">
        <v>0</v>
      </c>
      <c r="L4" s="25">
        <v>189</v>
      </c>
      <c r="M4" s="26">
        <v>0</v>
      </c>
      <c r="N4" s="27">
        <v>189</v>
      </c>
    </row>
    <row r="5" spans="2:15" ht="15.75" customHeight="1" x14ac:dyDescent="0.35">
      <c r="B5" s="579"/>
      <c r="C5" s="582" t="s">
        <v>191</v>
      </c>
      <c r="D5" s="28" t="s">
        <v>241</v>
      </c>
      <c r="E5" s="29">
        <v>6</v>
      </c>
      <c r="F5" s="14">
        <v>18</v>
      </c>
      <c r="G5" s="30">
        <v>27</v>
      </c>
      <c r="H5" s="15">
        <v>47</v>
      </c>
      <c r="I5" s="14">
        <v>53</v>
      </c>
      <c r="J5" s="30">
        <v>58</v>
      </c>
      <c r="K5" s="16">
        <v>0</v>
      </c>
      <c r="L5" s="31">
        <v>58</v>
      </c>
      <c r="M5" s="14">
        <v>0</v>
      </c>
      <c r="N5" s="32">
        <v>58</v>
      </c>
    </row>
    <row r="6" spans="2:15" ht="15.75" customHeight="1" x14ac:dyDescent="0.35">
      <c r="B6" s="579"/>
      <c r="C6" s="582"/>
      <c r="D6" s="33" t="s">
        <v>242</v>
      </c>
      <c r="E6" s="34">
        <v>5</v>
      </c>
      <c r="F6" s="35">
        <v>47</v>
      </c>
      <c r="G6" s="34">
        <v>62</v>
      </c>
      <c r="H6" s="36">
        <v>97</v>
      </c>
      <c r="I6" s="35">
        <v>105</v>
      </c>
      <c r="J6" s="34">
        <v>112</v>
      </c>
      <c r="K6" s="37">
        <v>0</v>
      </c>
      <c r="L6" s="38">
        <v>112</v>
      </c>
      <c r="M6" s="35">
        <v>0</v>
      </c>
      <c r="N6" s="39">
        <v>112</v>
      </c>
    </row>
    <row r="7" spans="2:15" ht="15.75" customHeight="1" x14ac:dyDescent="0.35">
      <c r="B7" s="579"/>
      <c r="C7" s="582"/>
      <c r="D7" s="40" t="s">
        <v>243</v>
      </c>
      <c r="E7" s="34">
        <v>7</v>
      </c>
      <c r="F7" s="35">
        <v>89</v>
      </c>
      <c r="G7" s="34">
        <v>124</v>
      </c>
      <c r="H7" s="36">
        <v>143</v>
      </c>
      <c r="I7" s="35">
        <v>174</v>
      </c>
      <c r="J7" s="34">
        <v>187</v>
      </c>
      <c r="K7" s="37">
        <v>0</v>
      </c>
      <c r="L7" s="38">
        <v>187</v>
      </c>
      <c r="M7" s="35">
        <v>0</v>
      </c>
      <c r="N7" s="39">
        <v>187</v>
      </c>
    </row>
    <row r="8" spans="2:15" ht="15.75" customHeight="1" thickBot="1" x14ac:dyDescent="0.4">
      <c r="B8" s="579"/>
      <c r="C8" s="583"/>
      <c r="D8" s="41" t="s">
        <v>244</v>
      </c>
      <c r="E8" s="42">
        <v>5</v>
      </c>
      <c r="F8" s="26">
        <v>26</v>
      </c>
      <c r="G8" s="43">
        <v>32</v>
      </c>
      <c r="H8" s="44">
        <v>36</v>
      </c>
      <c r="I8" s="26">
        <v>45</v>
      </c>
      <c r="J8" s="43">
        <v>47</v>
      </c>
      <c r="K8" s="45">
        <v>0</v>
      </c>
      <c r="L8" s="25">
        <v>47</v>
      </c>
      <c r="M8" s="26">
        <v>0</v>
      </c>
      <c r="N8" s="27">
        <v>47</v>
      </c>
    </row>
    <row r="9" spans="2:15" x14ac:dyDescent="0.35">
      <c r="B9" s="579"/>
      <c r="C9" s="582" t="s">
        <v>26</v>
      </c>
      <c r="D9" s="46" t="s">
        <v>7</v>
      </c>
      <c r="E9" s="13">
        <v>23</v>
      </c>
      <c r="F9" s="18">
        <v>154</v>
      </c>
      <c r="G9" s="13">
        <v>175</v>
      </c>
      <c r="H9" s="47">
        <v>223</v>
      </c>
      <c r="I9" s="18">
        <v>257</v>
      </c>
      <c r="J9" s="13">
        <v>276</v>
      </c>
      <c r="K9" s="48">
        <v>0</v>
      </c>
      <c r="L9" s="17">
        <v>276</v>
      </c>
      <c r="M9" s="18">
        <v>0</v>
      </c>
      <c r="N9" s="19">
        <v>276</v>
      </c>
    </row>
    <row r="10" spans="2:15" ht="16.5" customHeight="1" thickBot="1" x14ac:dyDescent="0.4">
      <c r="B10" s="579"/>
      <c r="C10" s="582"/>
      <c r="D10" s="20" t="s">
        <v>8</v>
      </c>
      <c r="E10" s="43">
        <v>0</v>
      </c>
      <c r="F10" s="26">
        <v>26</v>
      </c>
      <c r="G10" s="43">
        <v>70</v>
      </c>
      <c r="H10" s="44">
        <v>100</v>
      </c>
      <c r="I10" s="26">
        <v>120</v>
      </c>
      <c r="J10" s="43">
        <v>128</v>
      </c>
      <c r="K10" s="45">
        <v>0</v>
      </c>
      <c r="L10" s="25">
        <v>128</v>
      </c>
      <c r="M10" s="26">
        <v>0</v>
      </c>
      <c r="N10" s="27">
        <v>128</v>
      </c>
    </row>
    <row r="11" spans="2:15" ht="16.5" customHeight="1" x14ac:dyDescent="0.35">
      <c r="B11" s="579"/>
      <c r="C11" s="584" t="s">
        <v>101</v>
      </c>
      <c r="D11" s="46" t="s">
        <v>29</v>
      </c>
      <c r="E11" s="13">
        <v>7</v>
      </c>
      <c r="F11" s="18">
        <v>43</v>
      </c>
      <c r="G11" s="13">
        <v>60</v>
      </c>
      <c r="H11" s="47">
        <v>87</v>
      </c>
      <c r="I11" s="18">
        <v>106</v>
      </c>
      <c r="J11" s="13">
        <v>124</v>
      </c>
      <c r="K11" s="48">
        <v>0</v>
      </c>
      <c r="L11" s="17">
        <v>124</v>
      </c>
      <c r="M11" s="18">
        <v>0</v>
      </c>
      <c r="N11" s="19">
        <v>124</v>
      </c>
    </row>
    <row r="12" spans="2:15" ht="16.5" customHeight="1" thickBot="1" x14ac:dyDescent="0.4">
      <c r="B12" s="579"/>
      <c r="C12" s="581"/>
      <c r="D12" s="49" t="s">
        <v>30</v>
      </c>
      <c r="E12" s="42">
        <v>16</v>
      </c>
      <c r="F12" s="26">
        <v>137</v>
      </c>
      <c r="G12" s="43">
        <v>185</v>
      </c>
      <c r="H12" s="44">
        <v>236</v>
      </c>
      <c r="I12" s="26">
        <v>271</v>
      </c>
      <c r="J12" s="43">
        <v>280</v>
      </c>
      <c r="K12" s="45">
        <v>0</v>
      </c>
      <c r="L12" s="25">
        <v>280</v>
      </c>
      <c r="M12" s="26">
        <v>0</v>
      </c>
      <c r="N12" s="27">
        <v>280</v>
      </c>
    </row>
    <row r="13" spans="2:15" ht="16.5" customHeight="1" x14ac:dyDescent="0.35">
      <c r="B13" s="579"/>
      <c r="C13" s="582" t="s">
        <v>27</v>
      </c>
      <c r="D13" s="50" t="s">
        <v>31</v>
      </c>
      <c r="E13" s="29">
        <v>2</v>
      </c>
      <c r="F13" s="18">
        <v>5</v>
      </c>
      <c r="G13" s="13">
        <v>7</v>
      </c>
      <c r="H13" s="47">
        <v>22</v>
      </c>
      <c r="I13" s="18">
        <v>29</v>
      </c>
      <c r="J13" s="13">
        <v>30</v>
      </c>
      <c r="K13" s="48">
        <v>0</v>
      </c>
      <c r="L13" s="17">
        <v>30</v>
      </c>
      <c r="M13" s="18">
        <v>0</v>
      </c>
      <c r="N13" s="19">
        <v>30</v>
      </c>
    </row>
    <row r="14" spans="2:15" ht="15" customHeight="1" x14ac:dyDescent="0.35">
      <c r="B14" s="579"/>
      <c r="C14" s="582"/>
      <c r="D14" s="51" t="s">
        <v>32</v>
      </c>
      <c r="E14" s="52">
        <v>1</v>
      </c>
      <c r="F14" s="35">
        <v>2</v>
      </c>
      <c r="G14" s="34">
        <v>4</v>
      </c>
      <c r="H14" s="36">
        <v>8</v>
      </c>
      <c r="I14" s="35">
        <v>10</v>
      </c>
      <c r="J14" s="34">
        <v>15</v>
      </c>
      <c r="K14" s="37">
        <v>0</v>
      </c>
      <c r="L14" s="38">
        <v>15</v>
      </c>
      <c r="M14" s="35">
        <v>0</v>
      </c>
      <c r="N14" s="39">
        <v>15</v>
      </c>
    </row>
    <row r="15" spans="2:15" ht="13.9" thickBot="1" x14ac:dyDescent="0.4">
      <c r="B15" s="579"/>
      <c r="C15" s="583"/>
      <c r="D15" s="53" t="s">
        <v>33</v>
      </c>
      <c r="E15" s="42">
        <v>4</v>
      </c>
      <c r="F15" s="26">
        <v>36</v>
      </c>
      <c r="G15" s="43">
        <v>49</v>
      </c>
      <c r="H15" s="44">
        <v>57</v>
      </c>
      <c r="I15" s="26">
        <v>67</v>
      </c>
      <c r="J15" s="43">
        <v>79</v>
      </c>
      <c r="K15" s="45">
        <v>0</v>
      </c>
      <c r="L15" s="25">
        <v>79</v>
      </c>
      <c r="M15" s="26">
        <v>0</v>
      </c>
      <c r="N15" s="27">
        <v>79</v>
      </c>
    </row>
    <row r="16" spans="2:15" x14ac:dyDescent="0.35">
      <c r="B16" s="579"/>
      <c r="C16" s="582" t="s">
        <v>28</v>
      </c>
      <c r="D16" s="54" t="s">
        <v>34</v>
      </c>
      <c r="E16" s="55">
        <v>2</v>
      </c>
      <c r="F16" s="55">
        <v>12</v>
      </c>
      <c r="G16" s="13">
        <v>17</v>
      </c>
      <c r="H16" s="18">
        <v>24</v>
      </c>
      <c r="I16" s="55">
        <v>24</v>
      </c>
      <c r="J16" s="13">
        <v>24</v>
      </c>
      <c r="K16" s="48">
        <v>0</v>
      </c>
      <c r="L16" s="17">
        <v>24</v>
      </c>
      <c r="M16" s="18">
        <v>0</v>
      </c>
      <c r="N16" s="19">
        <v>24</v>
      </c>
    </row>
    <row r="17" spans="2:15" x14ac:dyDescent="0.35">
      <c r="B17" s="579"/>
      <c r="C17" s="582"/>
      <c r="D17" s="56" t="s">
        <v>36</v>
      </c>
      <c r="E17" s="57">
        <v>0</v>
      </c>
      <c r="F17" s="57">
        <v>7</v>
      </c>
      <c r="G17" s="34">
        <v>13</v>
      </c>
      <c r="H17" s="35">
        <v>15</v>
      </c>
      <c r="I17" s="57">
        <v>15</v>
      </c>
      <c r="J17" s="34">
        <v>15</v>
      </c>
      <c r="K17" s="37">
        <v>0</v>
      </c>
      <c r="L17" s="38">
        <v>15</v>
      </c>
      <c r="M17" s="35">
        <v>0</v>
      </c>
      <c r="N17" s="39">
        <v>15</v>
      </c>
    </row>
    <row r="18" spans="2:15" x14ac:dyDescent="0.35">
      <c r="B18" s="579"/>
      <c r="C18" s="582"/>
      <c r="D18" s="56" t="s">
        <v>35</v>
      </c>
      <c r="E18" s="57">
        <v>0</v>
      </c>
      <c r="F18" s="57">
        <v>2</v>
      </c>
      <c r="G18" s="34">
        <v>2</v>
      </c>
      <c r="H18" s="35">
        <v>2</v>
      </c>
      <c r="I18" s="57">
        <v>2</v>
      </c>
      <c r="J18" s="34">
        <v>2</v>
      </c>
      <c r="K18" s="37">
        <v>0</v>
      </c>
      <c r="L18" s="38">
        <v>2</v>
      </c>
      <c r="M18" s="35">
        <v>0</v>
      </c>
      <c r="N18" s="39">
        <v>2</v>
      </c>
    </row>
    <row r="19" spans="2:15" ht="15.75" customHeight="1" thickBot="1" x14ac:dyDescent="0.4">
      <c r="B19" s="579"/>
      <c r="C19" s="583"/>
      <c r="D19" s="20" t="s">
        <v>37</v>
      </c>
      <c r="E19" s="43">
        <v>5</v>
      </c>
      <c r="F19" s="26">
        <v>22</v>
      </c>
      <c r="G19" s="43">
        <v>26</v>
      </c>
      <c r="H19" s="44">
        <v>46</v>
      </c>
      <c r="I19" s="26">
        <v>65</v>
      </c>
      <c r="J19" s="43">
        <v>83</v>
      </c>
      <c r="K19" s="45">
        <v>0</v>
      </c>
      <c r="L19" s="25">
        <v>83</v>
      </c>
      <c r="M19" s="26">
        <v>0</v>
      </c>
      <c r="N19" s="27">
        <v>83</v>
      </c>
      <c r="O19" s="58"/>
    </row>
    <row r="20" spans="2:15" ht="15.75" customHeight="1" x14ac:dyDescent="0.35">
      <c r="B20" s="579"/>
      <c r="C20" s="582" t="s">
        <v>45</v>
      </c>
      <c r="D20" s="46" t="s">
        <v>42</v>
      </c>
      <c r="E20" s="13">
        <v>0</v>
      </c>
      <c r="F20" s="18">
        <v>0</v>
      </c>
      <c r="G20" s="13">
        <v>0</v>
      </c>
      <c r="H20" s="47">
        <v>0</v>
      </c>
      <c r="I20" s="18">
        <v>0</v>
      </c>
      <c r="J20" s="13">
        <v>0</v>
      </c>
      <c r="K20" s="48">
        <v>0</v>
      </c>
      <c r="L20" s="17">
        <v>0</v>
      </c>
      <c r="M20" s="18">
        <v>0</v>
      </c>
      <c r="N20" s="19">
        <v>0</v>
      </c>
    </row>
    <row r="21" spans="2:15" ht="15.75" customHeight="1" x14ac:dyDescent="0.35">
      <c r="B21" s="579"/>
      <c r="C21" s="582"/>
      <c r="D21" s="59" t="s">
        <v>39</v>
      </c>
      <c r="E21" s="34">
        <v>0</v>
      </c>
      <c r="F21" s="35">
        <v>0</v>
      </c>
      <c r="G21" s="34">
        <v>0</v>
      </c>
      <c r="H21" s="36">
        <v>0</v>
      </c>
      <c r="I21" s="35">
        <v>0</v>
      </c>
      <c r="J21" s="34">
        <v>0</v>
      </c>
      <c r="K21" s="37">
        <v>0</v>
      </c>
      <c r="L21" s="38">
        <v>0</v>
      </c>
      <c r="M21" s="35">
        <v>0</v>
      </c>
      <c r="N21" s="39">
        <v>0</v>
      </c>
    </row>
    <row r="22" spans="2:15" ht="15.75" customHeight="1" x14ac:dyDescent="0.35">
      <c r="B22" s="579"/>
      <c r="C22" s="582"/>
      <c r="D22" s="59" t="s">
        <v>259</v>
      </c>
      <c r="E22" s="34">
        <v>0</v>
      </c>
      <c r="F22" s="35">
        <v>0</v>
      </c>
      <c r="G22" s="34">
        <v>0</v>
      </c>
      <c r="H22" s="36">
        <v>0</v>
      </c>
      <c r="I22" s="35">
        <v>0</v>
      </c>
      <c r="J22" s="34">
        <v>0</v>
      </c>
      <c r="K22" s="37">
        <v>0</v>
      </c>
      <c r="L22" s="38">
        <v>0</v>
      </c>
      <c r="M22" s="35">
        <v>0</v>
      </c>
      <c r="N22" s="39">
        <v>0</v>
      </c>
    </row>
    <row r="23" spans="2:15" ht="15.75" customHeight="1" x14ac:dyDescent="0.35">
      <c r="B23" s="579"/>
      <c r="C23" s="582"/>
      <c r="D23" s="60" t="s">
        <v>38</v>
      </c>
      <c r="E23" s="34">
        <v>0</v>
      </c>
      <c r="F23" s="35">
        <v>0</v>
      </c>
      <c r="G23" s="34">
        <v>0</v>
      </c>
      <c r="H23" s="36">
        <v>0</v>
      </c>
      <c r="I23" s="35">
        <v>0</v>
      </c>
      <c r="J23" s="34">
        <v>0</v>
      </c>
      <c r="K23" s="37">
        <v>0</v>
      </c>
      <c r="L23" s="38">
        <v>0</v>
      </c>
      <c r="M23" s="35">
        <v>0</v>
      </c>
      <c r="N23" s="39">
        <v>0</v>
      </c>
    </row>
    <row r="24" spans="2:15" ht="15.75" customHeight="1" x14ac:dyDescent="0.35">
      <c r="B24" s="579"/>
      <c r="C24" s="582"/>
      <c r="D24" s="59" t="s">
        <v>43</v>
      </c>
      <c r="E24" s="34">
        <v>0</v>
      </c>
      <c r="F24" s="35">
        <v>0</v>
      </c>
      <c r="G24" s="34">
        <v>0</v>
      </c>
      <c r="H24" s="36">
        <v>0</v>
      </c>
      <c r="I24" s="35">
        <v>0</v>
      </c>
      <c r="J24" s="34">
        <v>0</v>
      </c>
      <c r="K24" s="24">
        <v>0</v>
      </c>
      <c r="L24" s="38">
        <v>0</v>
      </c>
      <c r="M24" s="35">
        <v>0</v>
      </c>
      <c r="N24" s="61">
        <v>0</v>
      </c>
    </row>
    <row r="25" spans="2:15" ht="15.75" customHeight="1" thickBot="1" x14ac:dyDescent="0.4">
      <c r="B25" s="579"/>
      <c r="C25" s="583"/>
      <c r="D25" s="62" t="s">
        <v>37</v>
      </c>
      <c r="E25" s="42">
        <v>0</v>
      </c>
      <c r="F25" s="63">
        <v>0</v>
      </c>
      <c r="G25" s="64">
        <v>0</v>
      </c>
      <c r="H25" s="65">
        <v>0</v>
      </c>
      <c r="I25" s="63">
        <v>0</v>
      </c>
      <c r="J25" s="64">
        <v>0</v>
      </c>
      <c r="K25" s="45">
        <v>0</v>
      </c>
      <c r="L25" s="66">
        <v>0</v>
      </c>
      <c r="M25" s="63">
        <v>0</v>
      </c>
      <c r="N25" s="27">
        <v>0</v>
      </c>
    </row>
    <row r="26" spans="2:15" ht="15.75" customHeight="1" x14ac:dyDescent="0.35">
      <c r="B26" s="579"/>
      <c r="C26" s="582" t="s">
        <v>258</v>
      </c>
      <c r="D26" s="50" t="s">
        <v>40</v>
      </c>
      <c r="E26" s="29">
        <v>0</v>
      </c>
      <c r="F26" s="55">
        <v>0</v>
      </c>
      <c r="G26" s="55">
        <v>0</v>
      </c>
      <c r="H26" s="55">
        <v>0</v>
      </c>
      <c r="I26" s="55">
        <v>0</v>
      </c>
      <c r="J26" s="13">
        <v>0</v>
      </c>
      <c r="K26" s="48">
        <v>0</v>
      </c>
      <c r="L26" s="17">
        <v>0</v>
      </c>
      <c r="M26" s="18">
        <v>0</v>
      </c>
      <c r="N26" s="19">
        <v>0</v>
      </c>
    </row>
    <row r="27" spans="2:15" ht="15.75" customHeight="1" x14ac:dyDescent="0.35">
      <c r="B27" s="579"/>
      <c r="C27" s="582"/>
      <c r="D27" s="56" t="s">
        <v>46</v>
      </c>
      <c r="E27" s="57">
        <v>23</v>
      </c>
      <c r="F27" s="57">
        <v>180</v>
      </c>
      <c r="G27" s="57">
        <v>245</v>
      </c>
      <c r="H27" s="57">
        <v>323</v>
      </c>
      <c r="I27" s="57">
        <v>377</v>
      </c>
      <c r="J27" s="34">
        <v>404</v>
      </c>
      <c r="K27" s="37">
        <v>0</v>
      </c>
      <c r="L27" s="38">
        <v>404</v>
      </c>
      <c r="M27" s="35">
        <v>0</v>
      </c>
      <c r="N27" s="39">
        <v>404</v>
      </c>
    </row>
    <row r="28" spans="2:15" ht="15.75" customHeight="1" x14ac:dyDescent="0.35">
      <c r="B28" s="579"/>
      <c r="C28" s="582"/>
      <c r="D28" s="59" t="s">
        <v>41</v>
      </c>
      <c r="E28" s="57">
        <v>0</v>
      </c>
      <c r="F28" s="57">
        <v>0</v>
      </c>
      <c r="G28" s="57">
        <v>0</v>
      </c>
      <c r="H28" s="57">
        <v>0</v>
      </c>
      <c r="I28" s="57">
        <v>0</v>
      </c>
      <c r="J28" s="34">
        <v>0</v>
      </c>
      <c r="K28" s="37">
        <v>0</v>
      </c>
      <c r="L28" s="38">
        <v>0</v>
      </c>
      <c r="M28" s="35">
        <v>0</v>
      </c>
      <c r="N28" s="39">
        <v>0</v>
      </c>
    </row>
    <row r="29" spans="2:15" ht="27" customHeight="1" x14ac:dyDescent="0.35">
      <c r="B29" s="579"/>
      <c r="C29" s="582"/>
      <c r="D29" s="59" t="s">
        <v>47</v>
      </c>
      <c r="E29" s="57">
        <v>0</v>
      </c>
      <c r="F29" s="57">
        <v>0</v>
      </c>
      <c r="G29" s="57">
        <v>0</v>
      </c>
      <c r="H29" s="57">
        <v>0</v>
      </c>
      <c r="I29" s="57">
        <v>0</v>
      </c>
      <c r="J29" s="34">
        <v>0</v>
      </c>
      <c r="K29" s="37">
        <v>0</v>
      </c>
      <c r="L29" s="38">
        <v>0</v>
      </c>
      <c r="M29" s="35">
        <v>0</v>
      </c>
      <c r="N29" s="39">
        <v>0</v>
      </c>
    </row>
    <row r="30" spans="2:15" ht="15.75" customHeight="1" x14ac:dyDescent="0.35">
      <c r="B30" s="579"/>
      <c r="C30" s="582"/>
      <c r="D30" s="59" t="s">
        <v>48</v>
      </c>
      <c r="E30" s="57">
        <v>0</v>
      </c>
      <c r="F30" s="57">
        <v>0</v>
      </c>
      <c r="G30" s="57">
        <v>0</v>
      </c>
      <c r="H30" s="57">
        <v>0</v>
      </c>
      <c r="I30" s="57">
        <v>0</v>
      </c>
      <c r="J30" s="34">
        <v>0</v>
      </c>
      <c r="K30" s="37">
        <v>0</v>
      </c>
      <c r="L30" s="38">
        <v>0</v>
      </c>
      <c r="M30" s="35">
        <v>0</v>
      </c>
      <c r="N30" s="39">
        <v>0</v>
      </c>
    </row>
    <row r="31" spans="2:15" ht="15.75" customHeight="1" x14ac:dyDescent="0.35">
      <c r="B31" s="579"/>
      <c r="C31" s="582"/>
      <c r="D31" s="59" t="s">
        <v>245</v>
      </c>
      <c r="E31" s="57">
        <v>0</v>
      </c>
      <c r="F31" s="57">
        <v>0</v>
      </c>
      <c r="G31" s="57">
        <v>0</v>
      </c>
      <c r="H31" s="57">
        <v>0</v>
      </c>
      <c r="I31" s="57">
        <v>0</v>
      </c>
      <c r="J31" s="34">
        <v>0</v>
      </c>
      <c r="K31" s="37">
        <v>0</v>
      </c>
      <c r="L31" s="38">
        <v>0</v>
      </c>
      <c r="M31" s="35">
        <v>0</v>
      </c>
      <c r="N31" s="39">
        <v>0</v>
      </c>
    </row>
    <row r="32" spans="2:15" ht="15.75" customHeight="1" x14ac:dyDescent="0.35">
      <c r="B32" s="579"/>
      <c r="C32" s="582"/>
      <c r="D32" s="60" t="s">
        <v>246</v>
      </c>
      <c r="E32" s="57">
        <v>0</v>
      </c>
      <c r="F32" s="57">
        <v>0</v>
      </c>
      <c r="G32" s="57">
        <v>0</v>
      </c>
      <c r="H32" s="57">
        <v>0</v>
      </c>
      <c r="I32" s="57">
        <v>0</v>
      </c>
      <c r="J32" s="34">
        <v>0</v>
      </c>
      <c r="K32" s="37">
        <v>0</v>
      </c>
      <c r="L32" s="38">
        <v>0</v>
      </c>
      <c r="M32" s="35">
        <v>0</v>
      </c>
      <c r="N32" s="39">
        <v>0</v>
      </c>
    </row>
    <row r="33" spans="1:53" ht="14.25" customHeight="1" x14ac:dyDescent="0.35">
      <c r="B33" s="579"/>
      <c r="C33" s="582"/>
      <c r="D33" s="56" t="s">
        <v>49</v>
      </c>
      <c r="E33" s="57">
        <v>0</v>
      </c>
      <c r="F33" s="57">
        <v>0</v>
      </c>
      <c r="G33" s="57">
        <v>0</v>
      </c>
      <c r="H33" s="57">
        <v>0</v>
      </c>
      <c r="I33" s="57">
        <v>0</v>
      </c>
      <c r="J33" s="34">
        <v>0</v>
      </c>
      <c r="K33" s="37">
        <v>0</v>
      </c>
      <c r="L33" s="38">
        <v>0</v>
      </c>
      <c r="M33" s="35">
        <v>0</v>
      </c>
      <c r="N33" s="39">
        <v>0</v>
      </c>
    </row>
    <row r="34" spans="1:53" ht="15" customHeight="1" x14ac:dyDescent="0.35">
      <c r="B34" s="579"/>
      <c r="C34" s="582"/>
      <c r="D34" s="67" t="s">
        <v>50</v>
      </c>
      <c r="E34" s="57">
        <v>0</v>
      </c>
      <c r="F34" s="57">
        <v>0</v>
      </c>
      <c r="G34" s="57">
        <v>0</v>
      </c>
      <c r="H34" s="57">
        <v>0</v>
      </c>
      <c r="I34" s="57">
        <v>0</v>
      </c>
      <c r="J34" s="34">
        <v>0</v>
      </c>
      <c r="K34" s="37">
        <v>0</v>
      </c>
      <c r="L34" s="38">
        <v>0</v>
      </c>
      <c r="M34" s="35">
        <v>0</v>
      </c>
      <c r="N34" s="39">
        <v>0</v>
      </c>
    </row>
    <row r="35" spans="1:53" s="72" customFormat="1" ht="12" customHeight="1" thickBot="1" x14ac:dyDescent="0.4">
      <c r="A35" s="3"/>
      <c r="B35" s="68"/>
      <c r="C35" s="69"/>
      <c r="D35" s="69"/>
      <c r="E35" s="70"/>
      <c r="F35" s="70"/>
      <c r="G35" s="70"/>
      <c r="H35" s="70"/>
      <c r="I35" s="70"/>
      <c r="J35" s="70"/>
      <c r="K35" s="70"/>
      <c r="L35" s="71"/>
      <c r="M35" s="70"/>
      <c r="N35" s="70"/>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row>
    <row r="36" spans="1:53" ht="59.1" customHeight="1" thickBot="1" x14ac:dyDescent="0.55000000000000004">
      <c r="B36" s="205" t="s">
        <v>9</v>
      </c>
      <c r="C36" s="205" t="s">
        <v>51</v>
      </c>
      <c r="D36" s="208" t="s">
        <v>52</v>
      </c>
      <c r="E36" s="73" t="s">
        <v>192</v>
      </c>
      <c r="F36" s="7" t="s">
        <v>193</v>
      </c>
      <c r="G36" s="7" t="s">
        <v>194</v>
      </c>
      <c r="H36" s="7" t="s">
        <v>195</v>
      </c>
      <c r="I36" s="7" t="s">
        <v>196</v>
      </c>
      <c r="J36" s="8" t="s">
        <v>197</v>
      </c>
      <c r="K36" s="74" t="s">
        <v>23</v>
      </c>
      <c r="L36" s="75" t="s">
        <v>21</v>
      </c>
      <c r="M36" s="74" t="s">
        <v>22</v>
      </c>
      <c r="N36" s="8" t="s">
        <v>24</v>
      </c>
    </row>
    <row r="37" spans="1:53" ht="14.45" customHeight="1" x14ac:dyDescent="0.35">
      <c r="B37" s="578" t="s">
        <v>267</v>
      </c>
      <c r="C37" s="586" t="s">
        <v>2</v>
      </c>
      <c r="D37" s="209" t="s">
        <v>0</v>
      </c>
      <c r="E37" s="48">
        <v>45</v>
      </c>
      <c r="F37" s="18">
        <v>131</v>
      </c>
      <c r="G37" s="18">
        <v>219</v>
      </c>
      <c r="H37" s="18">
        <v>108</v>
      </c>
      <c r="I37" s="18">
        <v>59</v>
      </c>
      <c r="J37" s="19">
        <v>25</v>
      </c>
      <c r="K37" s="55">
        <v>0</v>
      </c>
      <c r="L37" s="17">
        <v>587</v>
      </c>
      <c r="M37" s="18">
        <v>372</v>
      </c>
      <c r="N37" s="19">
        <v>215</v>
      </c>
    </row>
    <row r="38" spans="1:53" ht="15.75" customHeight="1" thickBot="1" x14ac:dyDescent="0.4">
      <c r="B38" s="579"/>
      <c r="C38" s="587"/>
      <c r="D38" s="210" t="s">
        <v>1</v>
      </c>
      <c r="E38" s="24">
        <v>58</v>
      </c>
      <c r="F38" s="22">
        <v>80</v>
      </c>
      <c r="G38" s="22">
        <v>133</v>
      </c>
      <c r="H38" s="22">
        <v>119</v>
      </c>
      <c r="I38" s="22">
        <v>51</v>
      </c>
      <c r="J38" s="61">
        <v>32</v>
      </c>
      <c r="K38" s="78">
        <v>0</v>
      </c>
      <c r="L38" s="25">
        <v>473</v>
      </c>
      <c r="M38" s="26">
        <v>284</v>
      </c>
      <c r="N38" s="27">
        <v>189</v>
      </c>
    </row>
    <row r="39" spans="1:53" ht="15.75" customHeight="1" x14ac:dyDescent="0.35">
      <c r="B39" s="579"/>
      <c r="C39" s="586" t="s">
        <v>191</v>
      </c>
      <c r="D39" s="211" t="s">
        <v>241</v>
      </c>
      <c r="E39" s="16">
        <v>21</v>
      </c>
      <c r="F39" s="14">
        <v>25</v>
      </c>
      <c r="G39" s="14">
        <v>47</v>
      </c>
      <c r="H39" s="14">
        <v>44</v>
      </c>
      <c r="I39" s="14">
        <v>17</v>
      </c>
      <c r="J39" s="32">
        <v>14</v>
      </c>
      <c r="K39" s="80">
        <v>0</v>
      </c>
      <c r="L39" s="31">
        <v>168</v>
      </c>
      <c r="M39" s="14">
        <v>110</v>
      </c>
      <c r="N39" s="32">
        <v>58</v>
      </c>
    </row>
    <row r="40" spans="1:53" ht="15.75" customHeight="1" x14ac:dyDescent="0.35">
      <c r="B40" s="579"/>
      <c r="C40" s="588"/>
      <c r="D40" s="212" t="s">
        <v>242</v>
      </c>
      <c r="E40" s="37">
        <v>42</v>
      </c>
      <c r="F40" s="35">
        <v>61</v>
      </c>
      <c r="G40" s="35">
        <v>105</v>
      </c>
      <c r="H40" s="35">
        <v>71</v>
      </c>
      <c r="I40" s="35">
        <v>18</v>
      </c>
      <c r="J40" s="39">
        <v>13</v>
      </c>
      <c r="K40" s="57">
        <v>0</v>
      </c>
      <c r="L40" s="38">
        <v>310</v>
      </c>
      <c r="M40" s="35">
        <v>198</v>
      </c>
      <c r="N40" s="39">
        <v>112</v>
      </c>
    </row>
    <row r="41" spans="1:53" ht="15.75" customHeight="1" x14ac:dyDescent="0.35">
      <c r="B41" s="579"/>
      <c r="C41" s="588"/>
      <c r="D41" s="212" t="s">
        <v>243</v>
      </c>
      <c r="E41" s="37">
        <v>25</v>
      </c>
      <c r="F41" s="35">
        <v>94</v>
      </c>
      <c r="G41" s="35">
        <v>152</v>
      </c>
      <c r="H41" s="35">
        <v>97</v>
      </c>
      <c r="I41" s="35">
        <v>58</v>
      </c>
      <c r="J41" s="39">
        <v>25</v>
      </c>
      <c r="K41" s="57">
        <v>0</v>
      </c>
      <c r="L41" s="38">
        <v>451</v>
      </c>
      <c r="M41" s="35">
        <v>264</v>
      </c>
      <c r="N41" s="39">
        <v>187</v>
      </c>
    </row>
    <row r="42" spans="1:53" ht="15.75" customHeight="1" thickBot="1" x14ac:dyDescent="0.4">
      <c r="B42" s="579"/>
      <c r="C42" s="587"/>
      <c r="D42" s="213" t="s">
        <v>244</v>
      </c>
      <c r="E42" s="45">
        <v>15</v>
      </c>
      <c r="F42" s="26">
        <v>31</v>
      </c>
      <c r="G42" s="26">
        <v>48</v>
      </c>
      <c r="H42" s="26">
        <v>15</v>
      </c>
      <c r="I42" s="26">
        <v>17</v>
      </c>
      <c r="J42" s="27">
        <v>5</v>
      </c>
      <c r="K42" s="83">
        <v>0</v>
      </c>
      <c r="L42" s="25">
        <v>131</v>
      </c>
      <c r="M42" s="26">
        <v>84</v>
      </c>
      <c r="N42" s="27">
        <v>47</v>
      </c>
    </row>
    <row r="43" spans="1:53" x14ac:dyDescent="0.35">
      <c r="B43" s="579"/>
      <c r="C43" s="586" t="s">
        <v>26</v>
      </c>
      <c r="D43" s="214" t="s">
        <v>7</v>
      </c>
      <c r="E43" s="48">
        <v>94</v>
      </c>
      <c r="F43" s="18">
        <v>163</v>
      </c>
      <c r="G43" s="18">
        <v>234</v>
      </c>
      <c r="H43" s="18">
        <v>144</v>
      </c>
      <c r="I43" s="18">
        <v>89</v>
      </c>
      <c r="J43" s="19">
        <v>49</v>
      </c>
      <c r="K43" s="55">
        <v>0</v>
      </c>
      <c r="L43" s="17">
        <v>773</v>
      </c>
      <c r="M43" s="18">
        <v>457</v>
      </c>
      <c r="N43" s="19">
        <v>276</v>
      </c>
    </row>
    <row r="44" spans="1:53" ht="16.5" customHeight="1" thickBot="1" x14ac:dyDescent="0.4">
      <c r="B44" s="579"/>
      <c r="C44" s="587"/>
      <c r="D44" s="215" t="s">
        <v>8</v>
      </c>
      <c r="E44" s="45">
        <v>9</v>
      </c>
      <c r="F44" s="26">
        <v>48</v>
      </c>
      <c r="G44" s="26">
        <v>118</v>
      </c>
      <c r="H44" s="26">
        <v>83</v>
      </c>
      <c r="I44" s="26">
        <v>21</v>
      </c>
      <c r="J44" s="27">
        <v>8</v>
      </c>
      <c r="K44" s="83">
        <v>0</v>
      </c>
      <c r="L44" s="25">
        <v>287</v>
      </c>
      <c r="M44" s="26">
        <v>159</v>
      </c>
      <c r="N44" s="27">
        <v>128</v>
      </c>
    </row>
    <row r="45" spans="1:53" ht="16.5" customHeight="1" x14ac:dyDescent="0.35">
      <c r="B45" s="579"/>
      <c r="C45" s="589" t="s">
        <v>62</v>
      </c>
      <c r="D45" s="216" t="s">
        <v>29</v>
      </c>
      <c r="E45" s="48">
        <v>12</v>
      </c>
      <c r="F45" s="18">
        <v>51</v>
      </c>
      <c r="G45" s="18">
        <v>127</v>
      </c>
      <c r="H45" s="18">
        <v>71</v>
      </c>
      <c r="I45" s="18">
        <v>35</v>
      </c>
      <c r="J45" s="19">
        <v>14</v>
      </c>
      <c r="K45" s="55">
        <v>0</v>
      </c>
      <c r="L45" s="17">
        <v>310</v>
      </c>
      <c r="M45" s="18">
        <v>186</v>
      </c>
      <c r="N45" s="19">
        <v>124</v>
      </c>
    </row>
    <row r="46" spans="1:53" ht="15.75" customHeight="1" thickBot="1" x14ac:dyDescent="0.4">
      <c r="B46" s="579"/>
      <c r="C46" s="590"/>
      <c r="D46" s="215" t="s">
        <v>30</v>
      </c>
      <c r="E46" s="45">
        <v>91</v>
      </c>
      <c r="F46" s="26">
        <v>160</v>
      </c>
      <c r="G46" s="26">
        <v>225</v>
      </c>
      <c r="H46" s="26">
        <v>156</v>
      </c>
      <c r="I46" s="26">
        <v>75</v>
      </c>
      <c r="J46" s="27">
        <v>43</v>
      </c>
      <c r="K46" s="83">
        <v>0</v>
      </c>
      <c r="L46" s="25">
        <v>750</v>
      </c>
      <c r="M46" s="26">
        <v>470</v>
      </c>
      <c r="N46" s="27">
        <v>280</v>
      </c>
      <c r="O46" s="58"/>
    </row>
    <row r="47" spans="1:53" ht="12" customHeight="1" x14ac:dyDescent="0.35">
      <c r="B47" s="579"/>
      <c r="C47" s="586" t="s">
        <v>27</v>
      </c>
      <c r="D47" s="216" t="s">
        <v>31</v>
      </c>
      <c r="E47" s="48">
        <v>2</v>
      </c>
      <c r="F47" s="18">
        <v>9</v>
      </c>
      <c r="G47" s="18">
        <v>18</v>
      </c>
      <c r="H47" s="18">
        <v>16</v>
      </c>
      <c r="I47" s="18">
        <v>8</v>
      </c>
      <c r="J47" s="19">
        <v>3</v>
      </c>
      <c r="K47" s="55">
        <v>0</v>
      </c>
      <c r="L47" s="17">
        <v>56</v>
      </c>
      <c r="M47" s="18">
        <v>26</v>
      </c>
      <c r="N47" s="19">
        <v>30</v>
      </c>
    </row>
    <row r="48" spans="1:53" ht="12" customHeight="1" x14ac:dyDescent="0.35">
      <c r="B48" s="579"/>
      <c r="C48" s="588"/>
      <c r="D48" s="217" t="s">
        <v>32</v>
      </c>
      <c r="E48" s="37">
        <v>3</v>
      </c>
      <c r="F48" s="35">
        <v>3</v>
      </c>
      <c r="G48" s="35">
        <v>23</v>
      </c>
      <c r="H48" s="35">
        <v>12</v>
      </c>
      <c r="I48" s="35">
        <v>5</v>
      </c>
      <c r="J48" s="39">
        <v>22</v>
      </c>
      <c r="K48" s="57">
        <v>0</v>
      </c>
      <c r="L48" s="38">
        <v>48</v>
      </c>
      <c r="M48" s="35">
        <v>33</v>
      </c>
      <c r="N48" s="39">
        <v>15</v>
      </c>
    </row>
    <row r="49" spans="1:53" ht="13.9" thickBot="1" x14ac:dyDescent="0.4">
      <c r="B49" s="579"/>
      <c r="C49" s="590"/>
      <c r="D49" s="218" t="s">
        <v>33</v>
      </c>
      <c r="E49" s="45">
        <v>7</v>
      </c>
      <c r="F49" s="26">
        <v>39</v>
      </c>
      <c r="G49" s="26">
        <v>86</v>
      </c>
      <c r="H49" s="26">
        <v>43</v>
      </c>
      <c r="I49" s="26">
        <v>22</v>
      </c>
      <c r="J49" s="27">
        <v>9</v>
      </c>
      <c r="K49" s="83">
        <v>0</v>
      </c>
      <c r="L49" s="25">
        <v>206</v>
      </c>
      <c r="M49" s="26">
        <v>127</v>
      </c>
      <c r="N49" s="27">
        <v>79</v>
      </c>
    </row>
    <row r="50" spans="1:53" x14ac:dyDescent="0.35">
      <c r="B50" s="579"/>
      <c r="C50" s="586" t="s">
        <v>28</v>
      </c>
      <c r="D50" s="219" t="s">
        <v>34</v>
      </c>
      <c r="E50" s="55">
        <v>2</v>
      </c>
      <c r="F50" s="18">
        <v>10</v>
      </c>
      <c r="G50" s="18">
        <v>38</v>
      </c>
      <c r="H50" s="18">
        <v>18</v>
      </c>
      <c r="I50" s="18">
        <v>2</v>
      </c>
      <c r="J50" s="19">
        <v>0</v>
      </c>
      <c r="K50" s="55">
        <v>0</v>
      </c>
      <c r="L50" s="17">
        <v>70</v>
      </c>
      <c r="M50" s="18">
        <v>46</v>
      </c>
      <c r="N50" s="19">
        <v>24</v>
      </c>
    </row>
    <row r="51" spans="1:53" x14ac:dyDescent="0.35">
      <c r="B51" s="579"/>
      <c r="C51" s="588"/>
      <c r="D51" s="220" t="s">
        <v>36</v>
      </c>
      <c r="E51" s="57">
        <v>0</v>
      </c>
      <c r="F51" s="35">
        <v>7</v>
      </c>
      <c r="G51" s="35">
        <v>30</v>
      </c>
      <c r="H51" s="35">
        <v>17</v>
      </c>
      <c r="I51" s="35">
        <v>7</v>
      </c>
      <c r="J51" s="39">
        <v>3</v>
      </c>
      <c r="K51" s="57">
        <v>0</v>
      </c>
      <c r="L51" s="38">
        <v>64</v>
      </c>
      <c r="M51" s="35">
        <v>49</v>
      </c>
      <c r="N51" s="39">
        <v>15</v>
      </c>
    </row>
    <row r="52" spans="1:53" x14ac:dyDescent="0.35">
      <c r="B52" s="579"/>
      <c r="C52" s="588"/>
      <c r="D52" s="220" t="s">
        <v>35</v>
      </c>
      <c r="E52" s="57">
        <v>0</v>
      </c>
      <c r="F52" s="35">
        <v>2</v>
      </c>
      <c r="G52" s="35">
        <v>13</v>
      </c>
      <c r="H52" s="35">
        <v>2</v>
      </c>
      <c r="I52" s="35">
        <v>3</v>
      </c>
      <c r="J52" s="39">
        <v>0</v>
      </c>
      <c r="K52" s="57">
        <v>0</v>
      </c>
      <c r="L52" s="38">
        <v>20</v>
      </c>
      <c r="M52" s="35">
        <v>18</v>
      </c>
      <c r="N52" s="39">
        <v>2</v>
      </c>
    </row>
    <row r="53" spans="1:53" ht="15.75" customHeight="1" thickBot="1" x14ac:dyDescent="0.4">
      <c r="B53" s="579"/>
      <c r="C53" s="590"/>
      <c r="D53" s="221" t="s">
        <v>37</v>
      </c>
      <c r="E53" s="45">
        <v>10</v>
      </c>
      <c r="F53" s="26">
        <v>32</v>
      </c>
      <c r="G53" s="26">
        <v>46</v>
      </c>
      <c r="H53" s="26">
        <v>34</v>
      </c>
      <c r="I53" s="26">
        <v>23</v>
      </c>
      <c r="J53" s="27">
        <v>11</v>
      </c>
      <c r="K53" s="83">
        <v>0</v>
      </c>
      <c r="L53" s="25">
        <v>156</v>
      </c>
      <c r="M53" s="26">
        <v>73</v>
      </c>
      <c r="N53" s="27">
        <v>83</v>
      </c>
    </row>
    <row r="54" spans="1:53" ht="15.75" customHeight="1" x14ac:dyDescent="0.35">
      <c r="B54" s="579"/>
      <c r="C54" s="586" t="s">
        <v>45</v>
      </c>
      <c r="D54" s="216" t="s">
        <v>56</v>
      </c>
      <c r="E54" s="55">
        <v>0</v>
      </c>
      <c r="F54" s="18">
        <v>0</v>
      </c>
      <c r="G54" s="18">
        <v>0</v>
      </c>
      <c r="H54" s="18">
        <v>0</v>
      </c>
      <c r="I54" s="18">
        <v>0</v>
      </c>
      <c r="J54" s="19">
        <v>0</v>
      </c>
      <c r="K54" s="55">
        <v>0</v>
      </c>
      <c r="L54" s="17">
        <v>0</v>
      </c>
      <c r="M54" s="18">
        <v>656</v>
      </c>
      <c r="N54" s="19">
        <v>0</v>
      </c>
    </row>
    <row r="55" spans="1:53" ht="15.75" customHeight="1" x14ac:dyDescent="0.35">
      <c r="B55" s="579"/>
      <c r="C55" s="588"/>
      <c r="D55" s="220" t="s">
        <v>260</v>
      </c>
      <c r="E55" s="57">
        <v>0</v>
      </c>
      <c r="F55" s="35">
        <v>0</v>
      </c>
      <c r="G55" s="35">
        <v>0</v>
      </c>
      <c r="H55" s="35">
        <v>0</v>
      </c>
      <c r="I55" s="35">
        <v>0</v>
      </c>
      <c r="J55" s="39">
        <v>0</v>
      </c>
      <c r="K55" s="57">
        <v>0</v>
      </c>
      <c r="L55" s="38">
        <v>0</v>
      </c>
      <c r="M55" s="35">
        <v>0</v>
      </c>
      <c r="N55" s="39">
        <v>0</v>
      </c>
    </row>
    <row r="56" spans="1:53" ht="15.75" customHeight="1" thickBot="1" x14ac:dyDescent="0.4">
      <c r="B56" s="579"/>
      <c r="C56" s="588"/>
      <c r="D56" s="220" t="s">
        <v>57</v>
      </c>
      <c r="E56" s="78">
        <v>0</v>
      </c>
      <c r="F56" s="22">
        <v>0</v>
      </c>
      <c r="G56" s="22">
        <v>0</v>
      </c>
      <c r="H56" s="22">
        <v>0</v>
      </c>
      <c r="I56" s="22">
        <v>0</v>
      </c>
      <c r="J56" s="61">
        <v>0</v>
      </c>
      <c r="K56" s="78">
        <v>0</v>
      </c>
      <c r="L56" s="92">
        <v>0</v>
      </c>
      <c r="M56" s="22">
        <v>0</v>
      </c>
      <c r="N56" s="61">
        <v>0</v>
      </c>
    </row>
    <row r="57" spans="1:53" ht="15.75" customHeight="1" x14ac:dyDescent="0.35">
      <c r="B57" s="579"/>
      <c r="C57" s="586" t="s">
        <v>54</v>
      </c>
      <c r="D57" s="216" t="s">
        <v>55</v>
      </c>
      <c r="E57" s="16">
        <v>80</v>
      </c>
      <c r="F57" s="14">
        <v>54</v>
      </c>
      <c r="G57" s="14">
        <v>287</v>
      </c>
      <c r="H57" s="14">
        <v>149</v>
      </c>
      <c r="I57" s="14">
        <v>56</v>
      </c>
      <c r="J57" s="32">
        <v>30</v>
      </c>
      <c r="K57" s="80">
        <v>0</v>
      </c>
      <c r="L57" s="31">
        <v>656</v>
      </c>
      <c r="M57" s="14">
        <v>656</v>
      </c>
      <c r="N57" s="32">
        <v>0</v>
      </c>
    </row>
    <row r="58" spans="1:53" ht="13.5" customHeight="1" thickBot="1" x14ac:dyDescent="0.4">
      <c r="B58" s="585"/>
      <c r="C58" s="587"/>
      <c r="D58" s="222" t="s">
        <v>126</v>
      </c>
      <c r="E58" s="78">
        <v>23</v>
      </c>
      <c r="F58" s="22">
        <v>180</v>
      </c>
      <c r="G58" s="22">
        <v>245</v>
      </c>
      <c r="H58" s="22">
        <v>323</v>
      </c>
      <c r="I58" s="22">
        <v>377</v>
      </c>
      <c r="J58" s="61">
        <v>404</v>
      </c>
      <c r="K58" s="78"/>
      <c r="L58" s="92">
        <v>404</v>
      </c>
      <c r="M58" s="22">
        <v>0</v>
      </c>
      <c r="N58" s="61">
        <v>404</v>
      </c>
    </row>
    <row r="59" spans="1:53" s="72" customFormat="1" ht="12" customHeight="1" thickBot="1" x14ac:dyDescent="0.4">
      <c r="A59" s="3"/>
      <c r="B59" s="68"/>
      <c r="C59" s="69"/>
      <c r="D59" s="69"/>
      <c r="E59" s="70"/>
      <c r="F59" s="70"/>
      <c r="G59" s="70"/>
      <c r="H59" s="70"/>
      <c r="I59" s="70"/>
      <c r="J59" s="70"/>
      <c r="K59" s="70"/>
      <c r="L59" s="71"/>
      <c r="M59" s="70"/>
      <c r="N59" s="70"/>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row>
    <row r="60" spans="1:53" ht="59.1" customHeight="1" thickBot="1" x14ac:dyDescent="0.55000000000000004">
      <c r="B60" s="205" t="s">
        <v>9</v>
      </c>
      <c r="C60" s="205" t="s">
        <v>51</v>
      </c>
      <c r="D60" s="208" t="s">
        <v>52</v>
      </c>
      <c r="E60" s="73" t="s">
        <v>192</v>
      </c>
      <c r="F60" s="7" t="s">
        <v>193</v>
      </c>
      <c r="G60" s="7" t="s">
        <v>194</v>
      </c>
      <c r="H60" s="7" t="s">
        <v>195</v>
      </c>
      <c r="I60" s="7" t="s">
        <v>196</v>
      </c>
      <c r="J60" s="8" t="s">
        <v>197</v>
      </c>
      <c r="K60" s="74" t="s">
        <v>23</v>
      </c>
      <c r="L60" s="75" t="s">
        <v>21</v>
      </c>
      <c r="M60" s="74" t="s">
        <v>22</v>
      </c>
      <c r="N60" s="8" t="s">
        <v>24</v>
      </c>
    </row>
    <row r="61" spans="1:53" ht="21.95" customHeight="1" thickBot="1" x14ac:dyDescent="0.4">
      <c r="B61" s="599" t="s">
        <v>58</v>
      </c>
      <c r="C61" s="94" t="s">
        <v>205</v>
      </c>
      <c r="D61" s="95" t="s">
        <v>204</v>
      </c>
      <c r="E61" s="96">
        <f>E58/SUM(E3:E4)*100</f>
        <v>100</v>
      </c>
      <c r="F61" s="96">
        <f t="shared" ref="F61:N61" si="0">F58/SUM(F3:F4)*100</f>
        <v>100</v>
      </c>
      <c r="G61" s="96">
        <f t="shared" si="0"/>
        <v>100</v>
      </c>
      <c r="H61" s="96">
        <f t="shared" si="0"/>
        <v>100</v>
      </c>
      <c r="I61" s="96">
        <f t="shared" si="0"/>
        <v>100</v>
      </c>
      <c r="J61" s="97">
        <f t="shared" si="0"/>
        <v>100</v>
      </c>
      <c r="K61" s="98" t="e">
        <f t="shared" si="0"/>
        <v>#DIV/0!</v>
      </c>
      <c r="L61" s="96">
        <f t="shared" si="0"/>
        <v>100</v>
      </c>
      <c r="M61" s="96" t="e">
        <f t="shared" si="0"/>
        <v>#DIV/0!</v>
      </c>
      <c r="N61" s="96">
        <f t="shared" si="0"/>
        <v>100</v>
      </c>
    </row>
    <row r="62" spans="1:53" ht="14.45" customHeight="1" x14ac:dyDescent="0.35">
      <c r="B62" s="600"/>
      <c r="C62" s="594" t="s">
        <v>2</v>
      </c>
      <c r="D62" s="209" t="s">
        <v>0</v>
      </c>
      <c r="E62" s="99"/>
      <c r="F62" s="100"/>
      <c r="G62" s="100"/>
      <c r="H62" s="18"/>
      <c r="I62" s="100"/>
      <c r="J62" s="19"/>
      <c r="K62" s="99"/>
      <c r="L62" s="17"/>
      <c r="M62" s="18"/>
      <c r="N62" s="19"/>
    </row>
    <row r="63" spans="1:53" ht="15.75" customHeight="1" thickBot="1" x14ac:dyDescent="0.4">
      <c r="B63" s="600"/>
      <c r="C63" s="595"/>
      <c r="D63" s="210" t="s">
        <v>1</v>
      </c>
      <c r="E63" s="101"/>
      <c r="F63" s="102"/>
      <c r="G63" s="102"/>
      <c r="H63" s="102"/>
      <c r="I63" s="102"/>
      <c r="J63" s="61"/>
      <c r="K63" s="101"/>
      <c r="L63" s="25"/>
      <c r="M63" s="26"/>
      <c r="N63" s="27"/>
    </row>
    <row r="64" spans="1:53" ht="15.75" customHeight="1" x14ac:dyDescent="0.35">
      <c r="B64" s="600"/>
      <c r="C64" s="594" t="s">
        <v>25</v>
      </c>
      <c r="D64" s="211" t="s">
        <v>3</v>
      </c>
      <c r="E64" s="103"/>
      <c r="F64" s="104"/>
      <c r="G64" s="104"/>
      <c r="H64" s="104"/>
      <c r="I64" s="104"/>
      <c r="J64" s="32"/>
      <c r="K64" s="103"/>
      <c r="L64" s="31"/>
      <c r="M64" s="14"/>
      <c r="N64" s="32"/>
    </row>
    <row r="65" spans="2:15" ht="15.75" customHeight="1" x14ac:dyDescent="0.35">
      <c r="B65" s="600"/>
      <c r="C65" s="596"/>
      <c r="D65" s="223" t="s">
        <v>5</v>
      </c>
      <c r="E65" s="106"/>
      <c r="F65" s="107"/>
      <c r="G65" s="107"/>
      <c r="H65" s="107"/>
      <c r="I65" s="107"/>
      <c r="J65" s="39"/>
      <c r="K65" s="106"/>
      <c r="L65" s="38"/>
      <c r="M65" s="35"/>
      <c r="N65" s="39"/>
    </row>
    <row r="66" spans="2:15" ht="15.75" customHeight="1" x14ac:dyDescent="0.35">
      <c r="B66" s="600"/>
      <c r="C66" s="596"/>
      <c r="D66" s="223" t="s">
        <v>6</v>
      </c>
      <c r="E66" s="106"/>
      <c r="F66" s="107"/>
      <c r="G66" s="107"/>
      <c r="H66" s="107"/>
      <c r="I66" s="107"/>
      <c r="J66" s="39"/>
      <c r="K66" s="106"/>
      <c r="L66" s="38"/>
      <c r="M66" s="35"/>
      <c r="N66" s="39"/>
    </row>
    <row r="67" spans="2:15" ht="15.75" customHeight="1" thickBot="1" x14ac:dyDescent="0.4">
      <c r="B67" s="600"/>
      <c r="C67" s="595"/>
      <c r="D67" s="224" t="s">
        <v>4</v>
      </c>
      <c r="E67" s="109"/>
      <c r="F67" s="110"/>
      <c r="G67" s="110"/>
      <c r="H67" s="110"/>
      <c r="I67" s="110"/>
      <c r="J67" s="27"/>
      <c r="K67" s="109"/>
      <c r="L67" s="25"/>
      <c r="M67" s="26"/>
      <c r="N67" s="27"/>
    </row>
    <row r="68" spans="2:15" x14ac:dyDescent="0.35">
      <c r="B68" s="600"/>
      <c r="C68" s="594" t="s">
        <v>26</v>
      </c>
      <c r="D68" s="214" t="s">
        <v>7</v>
      </c>
      <c r="E68" s="99"/>
      <c r="F68" s="100"/>
      <c r="G68" s="100"/>
      <c r="H68" s="111"/>
      <c r="I68" s="100"/>
      <c r="J68" s="19"/>
      <c r="K68" s="99"/>
      <c r="L68" s="17"/>
      <c r="M68" s="18"/>
      <c r="N68" s="19"/>
    </row>
    <row r="69" spans="2:15" ht="16.5" customHeight="1" thickBot="1" x14ac:dyDescent="0.4">
      <c r="B69" s="600"/>
      <c r="C69" s="595"/>
      <c r="D69" s="215" t="s">
        <v>8</v>
      </c>
      <c r="E69" s="109"/>
      <c r="F69" s="110"/>
      <c r="G69" s="110"/>
      <c r="H69" s="110"/>
      <c r="I69" s="110"/>
      <c r="J69" s="27"/>
      <c r="K69" s="109"/>
      <c r="L69" s="25"/>
      <c r="M69" s="26"/>
      <c r="N69" s="27"/>
    </row>
    <row r="70" spans="2:15" ht="16.5" customHeight="1" x14ac:dyDescent="0.35">
      <c r="B70" s="600"/>
      <c r="C70" s="597" t="s">
        <v>62</v>
      </c>
      <c r="D70" s="216" t="s">
        <v>29</v>
      </c>
      <c r="E70" s="99"/>
      <c r="F70" s="100"/>
      <c r="G70" s="100"/>
      <c r="H70" s="100"/>
      <c r="I70" s="100"/>
      <c r="J70" s="19"/>
      <c r="K70" s="99"/>
      <c r="L70" s="17"/>
      <c r="M70" s="18"/>
      <c r="N70" s="19"/>
      <c r="O70" s="58"/>
    </row>
    <row r="71" spans="2:15" ht="18" customHeight="1" thickBot="1" x14ac:dyDescent="0.4">
      <c r="B71" s="600"/>
      <c r="C71" s="598"/>
      <c r="D71" s="215" t="s">
        <v>30</v>
      </c>
      <c r="E71" s="109"/>
      <c r="F71" s="110"/>
      <c r="G71" s="110"/>
      <c r="H71" s="112"/>
      <c r="I71" s="110"/>
      <c r="J71" s="27"/>
      <c r="K71" s="109"/>
      <c r="L71" s="25"/>
      <c r="M71" s="26"/>
      <c r="N71" s="27"/>
    </row>
    <row r="72" spans="2:15" ht="12" customHeight="1" x14ac:dyDescent="0.35">
      <c r="B72" s="600"/>
      <c r="C72" s="594" t="s">
        <v>27</v>
      </c>
      <c r="D72" s="216" t="s">
        <v>31</v>
      </c>
      <c r="E72" s="99"/>
      <c r="F72" s="100"/>
      <c r="G72" s="100"/>
      <c r="H72" s="100"/>
      <c r="I72" s="100"/>
      <c r="J72" s="19"/>
      <c r="K72" s="99"/>
      <c r="L72" s="17"/>
      <c r="M72" s="18"/>
      <c r="N72" s="19"/>
    </row>
    <row r="73" spans="2:15" ht="12" customHeight="1" x14ac:dyDescent="0.35">
      <c r="B73" s="600"/>
      <c r="C73" s="596"/>
      <c r="D73" s="217" t="s">
        <v>32</v>
      </c>
      <c r="E73" s="106"/>
      <c r="F73" s="107"/>
      <c r="G73" s="107"/>
      <c r="H73" s="107"/>
      <c r="I73" s="107"/>
      <c r="J73" s="39"/>
      <c r="K73" s="106"/>
      <c r="L73" s="38"/>
      <c r="M73" s="35"/>
      <c r="N73" s="39"/>
    </row>
    <row r="74" spans="2:15" ht="13.9" thickBot="1" x14ac:dyDescent="0.4">
      <c r="B74" s="600"/>
      <c r="C74" s="598"/>
      <c r="D74" s="218" t="s">
        <v>33</v>
      </c>
      <c r="E74" s="109"/>
      <c r="F74" s="110"/>
      <c r="G74" s="110"/>
      <c r="H74" s="110"/>
      <c r="I74" s="110"/>
      <c r="J74" s="27"/>
      <c r="K74" s="109"/>
      <c r="L74" s="25"/>
      <c r="M74" s="26"/>
      <c r="N74" s="27"/>
    </row>
    <row r="75" spans="2:15" x14ac:dyDescent="0.35">
      <c r="B75" s="600"/>
      <c r="C75" s="594" t="s">
        <v>28</v>
      </c>
      <c r="D75" s="219" t="s">
        <v>34</v>
      </c>
      <c r="E75" s="113"/>
      <c r="F75" s="100"/>
      <c r="G75" s="100"/>
      <c r="H75" s="100"/>
      <c r="I75" s="100"/>
      <c r="J75" s="19"/>
      <c r="K75" s="113"/>
      <c r="L75" s="17"/>
      <c r="M75" s="18"/>
      <c r="N75" s="19"/>
    </row>
    <row r="76" spans="2:15" x14ac:dyDescent="0.35">
      <c r="B76" s="600"/>
      <c r="C76" s="596"/>
      <c r="D76" s="220" t="s">
        <v>36</v>
      </c>
      <c r="E76" s="114"/>
      <c r="F76" s="107"/>
      <c r="G76" s="107"/>
      <c r="H76" s="107"/>
      <c r="I76" s="107"/>
      <c r="J76" s="39"/>
      <c r="K76" s="114"/>
      <c r="L76" s="38"/>
      <c r="M76" s="35"/>
      <c r="N76" s="39"/>
    </row>
    <row r="77" spans="2:15" x14ac:dyDescent="0.35">
      <c r="B77" s="600"/>
      <c r="C77" s="596"/>
      <c r="D77" s="220" t="s">
        <v>35</v>
      </c>
      <c r="E77" s="114"/>
      <c r="F77" s="107"/>
      <c r="G77" s="107"/>
      <c r="H77" s="107"/>
      <c r="I77" s="107"/>
      <c r="J77" s="39"/>
      <c r="K77" s="114"/>
      <c r="L77" s="38"/>
      <c r="M77" s="35"/>
      <c r="N77" s="39"/>
    </row>
    <row r="78" spans="2:15" ht="15.75" customHeight="1" thickBot="1" x14ac:dyDescent="0.4">
      <c r="B78" s="600"/>
      <c r="C78" s="598"/>
      <c r="D78" s="221" t="s">
        <v>37</v>
      </c>
      <c r="E78" s="109"/>
      <c r="F78" s="110"/>
      <c r="G78" s="110"/>
      <c r="H78" s="110"/>
      <c r="I78" s="110"/>
      <c r="J78" s="27"/>
      <c r="K78" s="109"/>
      <c r="L78" s="25"/>
      <c r="M78" s="26"/>
      <c r="N78" s="27"/>
    </row>
    <row r="79" spans="2:15" ht="15.75" customHeight="1" x14ac:dyDescent="0.35">
      <c r="B79" s="600"/>
      <c r="C79" s="594" t="s">
        <v>63</v>
      </c>
      <c r="D79" s="216" t="s">
        <v>29</v>
      </c>
      <c r="E79" s="113"/>
      <c r="F79" s="100"/>
      <c r="G79" s="100"/>
      <c r="H79" s="100"/>
      <c r="I79" s="100"/>
      <c r="J79" s="19"/>
      <c r="K79" s="113"/>
      <c r="L79" s="17"/>
      <c r="M79" s="18"/>
      <c r="N79" s="19"/>
    </row>
    <row r="80" spans="2:15" ht="13.5" customHeight="1" thickBot="1" x14ac:dyDescent="0.4">
      <c r="B80" s="601"/>
      <c r="C80" s="595"/>
      <c r="D80" s="218" t="s">
        <v>30</v>
      </c>
      <c r="E80" s="115"/>
      <c r="F80" s="110"/>
      <c r="G80" s="110"/>
      <c r="H80" s="110"/>
      <c r="I80" s="110"/>
      <c r="J80" s="27"/>
      <c r="K80" s="115"/>
      <c r="L80" s="25"/>
      <c r="M80" s="26"/>
      <c r="N80" s="27"/>
    </row>
    <row r="81" spans="1:53" s="72" customFormat="1" ht="12.75" customHeight="1" thickBot="1" x14ac:dyDescent="0.4">
      <c r="A81" s="3"/>
      <c r="B81" s="68"/>
      <c r="C81" s="69"/>
      <c r="D81" s="69"/>
      <c r="E81" s="70"/>
      <c r="F81" s="70"/>
      <c r="G81" s="70"/>
      <c r="H81" s="70"/>
      <c r="I81" s="70"/>
      <c r="J81" s="70"/>
      <c r="K81" s="70"/>
      <c r="L81" s="71"/>
      <c r="M81" s="70"/>
      <c r="N81" s="70"/>
      <c r="O81" s="3"/>
      <c r="P81" s="3"/>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row>
    <row r="82" spans="1:53" ht="57.6" customHeight="1" thickBot="1" x14ac:dyDescent="0.55000000000000004">
      <c r="B82" s="205" t="s">
        <v>9</v>
      </c>
      <c r="C82" s="205" t="s">
        <v>51</v>
      </c>
      <c r="D82" s="208" t="s">
        <v>52</v>
      </c>
      <c r="E82" s="73" t="s">
        <v>192</v>
      </c>
      <c r="F82" s="7" t="s">
        <v>193</v>
      </c>
      <c r="G82" s="7" t="s">
        <v>194</v>
      </c>
      <c r="H82" s="7" t="s">
        <v>195</v>
      </c>
      <c r="I82" s="7" t="s">
        <v>196</v>
      </c>
      <c r="J82" s="8" t="s">
        <v>197</v>
      </c>
      <c r="K82" s="74" t="s">
        <v>23</v>
      </c>
      <c r="L82" s="75" t="s">
        <v>21</v>
      </c>
      <c r="M82" s="74" t="s">
        <v>22</v>
      </c>
      <c r="N82" s="8" t="s">
        <v>24</v>
      </c>
    </row>
    <row r="83" spans="1:53" ht="24.95" customHeight="1" thickBot="1" x14ac:dyDescent="0.4">
      <c r="B83" s="591" t="s">
        <v>268</v>
      </c>
      <c r="C83" s="116" t="s">
        <v>205</v>
      </c>
      <c r="D83" s="117" t="s">
        <v>204</v>
      </c>
      <c r="E83" s="118">
        <f>SUM(E84:E85)/13*100</f>
        <v>0</v>
      </c>
      <c r="F83" s="119">
        <f>SUM(F84:F85)/26*100</f>
        <v>0</v>
      </c>
      <c r="G83" s="119">
        <f>SUM(G84:G85)/2*100</f>
        <v>0</v>
      </c>
      <c r="H83" s="119">
        <f>SUM(H84:H85)/37*100</f>
        <v>0</v>
      </c>
      <c r="I83" s="119">
        <f>SUM(I84:I85)/17*100</f>
        <v>0</v>
      </c>
      <c r="J83" s="120">
        <f>SUM(J84:J85)/3*100</f>
        <v>0</v>
      </c>
      <c r="K83" s="119" t="e">
        <f>SUM(K84:K85)/0*100</f>
        <v>#DIV/0!</v>
      </c>
      <c r="L83" s="119">
        <f>SUM(L84:L85)/98*100</f>
        <v>0</v>
      </c>
      <c r="M83" s="119" t="e">
        <f>SUM(M84:M85)/0*100</f>
        <v>#DIV/0!</v>
      </c>
      <c r="N83" s="120">
        <f>SUM(N84:N85)/98*100</f>
        <v>0</v>
      </c>
    </row>
    <row r="84" spans="1:53" ht="14.45" customHeight="1" x14ac:dyDescent="0.35">
      <c r="B84" s="592"/>
      <c r="C84" s="594" t="s">
        <v>2</v>
      </c>
      <c r="D84" s="209" t="s">
        <v>0</v>
      </c>
      <c r="E84" s="48">
        <v>0</v>
      </c>
      <c r="F84" s="18">
        <v>0</v>
      </c>
      <c r="G84" s="18">
        <v>0</v>
      </c>
      <c r="H84" s="18">
        <v>0</v>
      </c>
      <c r="I84" s="18">
        <v>0</v>
      </c>
      <c r="J84" s="19">
        <v>0</v>
      </c>
      <c r="K84" s="55">
        <v>0</v>
      </c>
      <c r="L84" s="17">
        <v>0</v>
      </c>
      <c r="M84" s="18">
        <v>0</v>
      </c>
      <c r="N84" s="19">
        <v>0</v>
      </c>
    </row>
    <row r="85" spans="1:53" ht="15.75" customHeight="1" thickBot="1" x14ac:dyDescent="0.4">
      <c r="B85" s="592"/>
      <c r="C85" s="595"/>
      <c r="D85" s="210" t="s">
        <v>1</v>
      </c>
      <c r="E85" s="24">
        <v>0</v>
      </c>
      <c r="F85" s="22">
        <v>0</v>
      </c>
      <c r="G85" s="22">
        <v>0</v>
      </c>
      <c r="H85" s="22">
        <v>0</v>
      </c>
      <c r="I85" s="22">
        <v>0</v>
      </c>
      <c r="J85" s="61">
        <v>0</v>
      </c>
      <c r="K85" s="78">
        <v>0</v>
      </c>
      <c r="L85" s="25">
        <v>0</v>
      </c>
      <c r="M85" s="26">
        <v>0</v>
      </c>
      <c r="N85" s="27">
        <v>0</v>
      </c>
    </row>
    <row r="86" spans="1:53" ht="15.75" customHeight="1" x14ac:dyDescent="0.35">
      <c r="B86" s="592"/>
      <c r="C86" s="594" t="s">
        <v>25</v>
      </c>
      <c r="D86" s="211" t="s">
        <v>3</v>
      </c>
      <c r="E86" s="16">
        <v>0</v>
      </c>
      <c r="F86" s="14">
        <v>0</v>
      </c>
      <c r="G86" s="14">
        <v>0</v>
      </c>
      <c r="H86" s="14">
        <v>0</v>
      </c>
      <c r="I86" s="14">
        <v>0</v>
      </c>
      <c r="J86" s="32">
        <v>0</v>
      </c>
      <c r="K86" s="80">
        <v>0</v>
      </c>
      <c r="L86" s="31">
        <v>0</v>
      </c>
      <c r="M86" s="14">
        <v>0</v>
      </c>
      <c r="N86" s="32">
        <v>0</v>
      </c>
    </row>
    <row r="87" spans="1:53" ht="15.75" customHeight="1" x14ac:dyDescent="0.35">
      <c r="B87" s="592"/>
      <c r="C87" s="596"/>
      <c r="D87" s="223" t="s">
        <v>5</v>
      </c>
      <c r="E87" s="37">
        <v>0</v>
      </c>
      <c r="F87" s="35">
        <v>0</v>
      </c>
      <c r="G87" s="35">
        <v>0</v>
      </c>
      <c r="H87" s="35">
        <v>0</v>
      </c>
      <c r="I87" s="35">
        <v>0</v>
      </c>
      <c r="J87" s="39">
        <v>0</v>
      </c>
      <c r="K87" s="57">
        <v>0</v>
      </c>
      <c r="L87" s="38">
        <v>0</v>
      </c>
      <c r="M87" s="35">
        <v>0</v>
      </c>
      <c r="N87" s="39">
        <v>0</v>
      </c>
    </row>
    <row r="88" spans="1:53" ht="15.75" customHeight="1" x14ac:dyDescent="0.35">
      <c r="B88" s="592"/>
      <c r="C88" s="596"/>
      <c r="D88" s="223" t="s">
        <v>6</v>
      </c>
      <c r="E88" s="37">
        <v>0</v>
      </c>
      <c r="F88" s="35">
        <v>0</v>
      </c>
      <c r="G88" s="35">
        <v>0</v>
      </c>
      <c r="H88" s="35">
        <v>0</v>
      </c>
      <c r="I88" s="35">
        <v>0</v>
      </c>
      <c r="J88" s="39">
        <v>0</v>
      </c>
      <c r="K88" s="57">
        <v>0</v>
      </c>
      <c r="L88" s="38">
        <v>0</v>
      </c>
      <c r="M88" s="35">
        <v>0</v>
      </c>
      <c r="N88" s="39">
        <v>0</v>
      </c>
    </row>
    <row r="89" spans="1:53" ht="15.75" customHeight="1" thickBot="1" x14ac:dyDescent="0.4">
      <c r="B89" s="592"/>
      <c r="C89" s="595"/>
      <c r="D89" s="224" t="s">
        <v>4</v>
      </c>
      <c r="E89" s="45">
        <v>0</v>
      </c>
      <c r="F89" s="26">
        <v>0</v>
      </c>
      <c r="G89" s="26">
        <v>0</v>
      </c>
      <c r="H89" s="26">
        <v>0</v>
      </c>
      <c r="I89" s="26">
        <v>0</v>
      </c>
      <c r="J89" s="27">
        <v>0</v>
      </c>
      <c r="K89" s="83">
        <v>0</v>
      </c>
      <c r="L89" s="25">
        <v>0</v>
      </c>
      <c r="M89" s="26">
        <v>0</v>
      </c>
      <c r="N89" s="27">
        <v>0</v>
      </c>
    </row>
    <row r="90" spans="1:53" x14ac:dyDescent="0.35">
      <c r="B90" s="592"/>
      <c r="C90" s="594" t="s">
        <v>26</v>
      </c>
      <c r="D90" s="214" t="s">
        <v>7</v>
      </c>
      <c r="E90" s="48">
        <v>0</v>
      </c>
      <c r="F90" s="18">
        <v>0</v>
      </c>
      <c r="G90" s="18">
        <v>0</v>
      </c>
      <c r="H90" s="18">
        <v>0</v>
      </c>
      <c r="I90" s="18">
        <v>0</v>
      </c>
      <c r="J90" s="19">
        <v>0</v>
      </c>
      <c r="K90" s="55">
        <v>0</v>
      </c>
      <c r="L90" s="17">
        <v>0</v>
      </c>
      <c r="M90" s="18">
        <v>0</v>
      </c>
      <c r="N90" s="19">
        <v>0</v>
      </c>
    </row>
    <row r="91" spans="1:53" ht="16.5" customHeight="1" thickBot="1" x14ac:dyDescent="0.4">
      <c r="B91" s="592"/>
      <c r="C91" s="595"/>
      <c r="D91" s="215" t="s">
        <v>8</v>
      </c>
      <c r="E91" s="45">
        <v>0</v>
      </c>
      <c r="F91" s="26">
        <v>0</v>
      </c>
      <c r="G91" s="26">
        <v>0</v>
      </c>
      <c r="H91" s="26">
        <v>0</v>
      </c>
      <c r="I91" s="26">
        <v>0</v>
      </c>
      <c r="J91" s="27">
        <v>0</v>
      </c>
      <c r="K91" s="83">
        <v>0</v>
      </c>
      <c r="L91" s="25">
        <v>0</v>
      </c>
      <c r="M91" s="26">
        <v>0</v>
      </c>
      <c r="N91" s="27">
        <v>0</v>
      </c>
    </row>
    <row r="92" spans="1:53" ht="16.5" customHeight="1" x14ac:dyDescent="0.35">
      <c r="B92" s="592"/>
      <c r="C92" s="597" t="s">
        <v>62</v>
      </c>
      <c r="D92" s="216" t="s">
        <v>29</v>
      </c>
      <c r="E92" s="48">
        <v>0</v>
      </c>
      <c r="F92" s="18">
        <v>0</v>
      </c>
      <c r="G92" s="18">
        <v>0</v>
      </c>
      <c r="H92" s="18">
        <v>0</v>
      </c>
      <c r="I92" s="18">
        <v>0</v>
      </c>
      <c r="J92" s="19">
        <v>0</v>
      </c>
      <c r="K92" s="55">
        <v>0</v>
      </c>
      <c r="L92" s="17">
        <v>0</v>
      </c>
      <c r="M92" s="18">
        <v>0</v>
      </c>
      <c r="N92" s="19">
        <v>0</v>
      </c>
      <c r="O92" s="58"/>
    </row>
    <row r="93" spans="1:53" ht="12" customHeight="1" thickBot="1" x14ac:dyDescent="0.4">
      <c r="B93" s="592"/>
      <c r="C93" s="598"/>
      <c r="D93" s="215" t="s">
        <v>30</v>
      </c>
      <c r="E93" s="45">
        <v>0</v>
      </c>
      <c r="F93" s="26">
        <v>0</v>
      </c>
      <c r="G93" s="26">
        <v>0</v>
      </c>
      <c r="H93" s="26">
        <v>0</v>
      </c>
      <c r="I93" s="26">
        <v>0</v>
      </c>
      <c r="J93" s="27">
        <v>0</v>
      </c>
      <c r="K93" s="83">
        <v>0</v>
      </c>
      <c r="L93" s="25">
        <v>0</v>
      </c>
      <c r="M93" s="26">
        <v>0</v>
      </c>
      <c r="N93" s="27">
        <v>0</v>
      </c>
    </row>
    <row r="94" spans="1:53" ht="12" customHeight="1" x14ac:dyDescent="0.35">
      <c r="B94" s="592"/>
      <c r="C94" s="594" t="s">
        <v>27</v>
      </c>
      <c r="D94" s="216" t="s">
        <v>31</v>
      </c>
      <c r="E94" s="48">
        <v>0</v>
      </c>
      <c r="F94" s="18">
        <v>0</v>
      </c>
      <c r="G94" s="18">
        <v>0</v>
      </c>
      <c r="H94" s="18">
        <v>0</v>
      </c>
      <c r="I94" s="18">
        <v>0</v>
      </c>
      <c r="J94" s="19">
        <v>0</v>
      </c>
      <c r="K94" s="55">
        <v>0</v>
      </c>
      <c r="L94" s="17">
        <v>0</v>
      </c>
      <c r="M94" s="18">
        <v>0</v>
      </c>
      <c r="N94" s="19">
        <v>0</v>
      </c>
    </row>
    <row r="95" spans="1:53" ht="12" customHeight="1" x14ac:dyDescent="0.35">
      <c r="B95" s="592"/>
      <c r="C95" s="596"/>
      <c r="D95" s="217" t="s">
        <v>32</v>
      </c>
      <c r="E95" s="37">
        <v>0</v>
      </c>
      <c r="F95" s="35">
        <v>0</v>
      </c>
      <c r="G95" s="35">
        <v>0</v>
      </c>
      <c r="H95" s="35">
        <v>0</v>
      </c>
      <c r="I95" s="35">
        <v>0</v>
      </c>
      <c r="J95" s="39">
        <v>0</v>
      </c>
      <c r="K95" s="57">
        <v>0</v>
      </c>
      <c r="L95" s="38">
        <v>0</v>
      </c>
      <c r="M95" s="35">
        <v>0</v>
      </c>
      <c r="N95" s="39">
        <v>0</v>
      </c>
    </row>
    <row r="96" spans="1:53" ht="13.9" thickBot="1" x14ac:dyDescent="0.4">
      <c r="B96" s="592"/>
      <c r="C96" s="598"/>
      <c r="D96" s="218" t="s">
        <v>33</v>
      </c>
      <c r="E96" s="45">
        <v>0</v>
      </c>
      <c r="F96" s="26">
        <v>0</v>
      </c>
      <c r="G96" s="26">
        <v>0</v>
      </c>
      <c r="H96" s="26">
        <v>0</v>
      </c>
      <c r="I96" s="26">
        <v>0</v>
      </c>
      <c r="J96" s="27">
        <v>0</v>
      </c>
      <c r="K96" s="83">
        <v>0</v>
      </c>
      <c r="L96" s="25">
        <v>0</v>
      </c>
      <c r="M96" s="26">
        <v>0</v>
      </c>
      <c r="N96" s="27">
        <v>0</v>
      </c>
    </row>
    <row r="97" spans="1:53" x14ac:dyDescent="0.35">
      <c r="B97" s="592"/>
      <c r="C97" s="594" t="s">
        <v>28</v>
      </c>
      <c r="D97" s="219" t="s">
        <v>34</v>
      </c>
      <c r="E97" s="55">
        <v>0</v>
      </c>
      <c r="F97" s="18">
        <v>0</v>
      </c>
      <c r="G97" s="18">
        <v>0</v>
      </c>
      <c r="H97" s="18">
        <v>0</v>
      </c>
      <c r="I97" s="18">
        <v>0</v>
      </c>
      <c r="J97" s="19">
        <v>0</v>
      </c>
      <c r="K97" s="55">
        <v>0</v>
      </c>
      <c r="L97" s="17">
        <v>0</v>
      </c>
      <c r="M97" s="18">
        <v>0</v>
      </c>
      <c r="N97" s="19">
        <v>0</v>
      </c>
    </row>
    <row r="98" spans="1:53" x14ac:dyDescent="0.35">
      <c r="B98" s="592"/>
      <c r="C98" s="596"/>
      <c r="D98" s="220" t="s">
        <v>36</v>
      </c>
      <c r="E98" s="57">
        <v>0</v>
      </c>
      <c r="F98" s="35">
        <v>0</v>
      </c>
      <c r="G98" s="35">
        <v>0</v>
      </c>
      <c r="H98" s="35">
        <v>0</v>
      </c>
      <c r="I98" s="35">
        <v>0</v>
      </c>
      <c r="J98" s="39">
        <v>0</v>
      </c>
      <c r="K98" s="57">
        <v>0</v>
      </c>
      <c r="L98" s="38">
        <v>0</v>
      </c>
      <c r="M98" s="35">
        <v>0</v>
      </c>
      <c r="N98" s="39">
        <v>0</v>
      </c>
    </row>
    <row r="99" spans="1:53" x14ac:dyDescent="0.35">
      <c r="B99" s="592"/>
      <c r="C99" s="596"/>
      <c r="D99" s="220" t="s">
        <v>35</v>
      </c>
      <c r="E99" s="57">
        <v>0</v>
      </c>
      <c r="F99" s="35">
        <v>0</v>
      </c>
      <c r="G99" s="35">
        <v>0</v>
      </c>
      <c r="H99" s="35">
        <v>0</v>
      </c>
      <c r="I99" s="35">
        <v>0</v>
      </c>
      <c r="J99" s="39">
        <v>0</v>
      </c>
      <c r="K99" s="57">
        <v>0</v>
      </c>
      <c r="L99" s="38">
        <v>0</v>
      </c>
      <c r="M99" s="35">
        <v>0</v>
      </c>
      <c r="N99" s="39">
        <v>0</v>
      </c>
    </row>
    <row r="100" spans="1:53" ht="15.75" customHeight="1" thickBot="1" x14ac:dyDescent="0.4">
      <c r="B100" s="592"/>
      <c r="C100" s="598"/>
      <c r="D100" s="221" t="s">
        <v>37</v>
      </c>
      <c r="E100" s="45">
        <v>0</v>
      </c>
      <c r="F100" s="26">
        <v>0</v>
      </c>
      <c r="G100" s="26">
        <v>0</v>
      </c>
      <c r="H100" s="26">
        <v>0</v>
      </c>
      <c r="I100" s="26">
        <v>0</v>
      </c>
      <c r="J100" s="27">
        <v>0</v>
      </c>
      <c r="K100" s="83">
        <v>0</v>
      </c>
      <c r="L100" s="25">
        <v>0</v>
      </c>
      <c r="M100" s="26">
        <v>0</v>
      </c>
      <c r="N100" s="27">
        <v>0</v>
      </c>
    </row>
    <row r="101" spans="1:53" ht="22.5" customHeight="1" x14ac:dyDescent="0.35">
      <c r="B101" s="592"/>
      <c r="C101" s="594" t="s">
        <v>64</v>
      </c>
      <c r="D101" s="216" t="s">
        <v>29</v>
      </c>
      <c r="E101" s="55">
        <v>0</v>
      </c>
      <c r="F101" s="18">
        <v>0</v>
      </c>
      <c r="G101" s="18">
        <v>0</v>
      </c>
      <c r="H101" s="18">
        <v>0</v>
      </c>
      <c r="I101" s="18">
        <v>0</v>
      </c>
      <c r="J101" s="19">
        <v>0</v>
      </c>
      <c r="K101" s="55">
        <v>0</v>
      </c>
      <c r="L101" s="17">
        <v>0</v>
      </c>
      <c r="M101" s="18">
        <v>0</v>
      </c>
      <c r="N101" s="19">
        <v>0</v>
      </c>
    </row>
    <row r="102" spans="1:53" ht="26.45" customHeight="1" thickBot="1" x14ac:dyDescent="0.4">
      <c r="B102" s="593"/>
      <c r="C102" s="595"/>
      <c r="D102" s="218" t="s">
        <v>30</v>
      </c>
      <c r="E102" s="83">
        <v>0</v>
      </c>
      <c r="F102" s="26">
        <v>0</v>
      </c>
      <c r="G102" s="26">
        <v>0</v>
      </c>
      <c r="H102" s="26">
        <v>0</v>
      </c>
      <c r="I102" s="26">
        <v>0</v>
      </c>
      <c r="J102" s="27">
        <v>0</v>
      </c>
      <c r="K102" s="83">
        <v>0</v>
      </c>
      <c r="L102" s="25">
        <v>0</v>
      </c>
      <c r="M102" s="26">
        <v>0</v>
      </c>
      <c r="N102" s="27">
        <v>0</v>
      </c>
    </row>
    <row r="103" spans="1:53" s="72" customFormat="1" ht="12" customHeight="1" thickBot="1" x14ac:dyDescent="0.4">
      <c r="A103" s="3"/>
      <c r="B103" s="68"/>
      <c r="C103" s="69"/>
      <c r="D103" s="69"/>
      <c r="E103" s="70"/>
      <c r="F103" s="70"/>
      <c r="G103" s="70"/>
      <c r="H103" s="70"/>
      <c r="I103" s="70"/>
      <c r="J103" s="70"/>
      <c r="K103" s="70"/>
      <c r="L103" s="71"/>
      <c r="M103" s="70"/>
      <c r="N103" s="70"/>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row>
    <row r="104" spans="1:53" ht="59.1" customHeight="1" thickBot="1" x14ac:dyDescent="0.55000000000000004">
      <c r="B104" s="205" t="s">
        <v>9</v>
      </c>
      <c r="C104" s="205" t="s">
        <v>51</v>
      </c>
      <c r="D104" s="208" t="s">
        <v>52</v>
      </c>
      <c r="E104" s="73" t="s">
        <v>192</v>
      </c>
      <c r="F104" s="7" t="s">
        <v>193</v>
      </c>
      <c r="G104" s="7" t="s">
        <v>194</v>
      </c>
      <c r="H104" s="7" t="s">
        <v>195</v>
      </c>
      <c r="I104" s="7" t="s">
        <v>196</v>
      </c>
      <c r="J104" s="8" t="s">
        <v>197</v>
      </c>
      <c r="K104" s="74" t="s">
        <v>23</v>
      </c>
      <c r="L104" s="75" t="s">
        <v>21</v>
      </c>
      <c r="M104" s="74" t="s">
        <v>22</v>
      </c>
      <c r="N104" s="8" t="s">
        <v>24</v>
      </c>
    </row>
    <row r="105" spans="1:53" ht="39.6" customHeight="1" thickBot="1" x14ac:dyDescent="0.4">
      <c r="B105" s="591" t="s">
        <v>224</v>
      </c>
      <c r="C105" s="121" t="s">
        <v>266</v>
      </c>
      <c r="D105" s="117" t="s">
        <v>204</v>
      </c>
      <c r="E105" s="122">
        <f t="shared" ref="E105:J105" si="1">SUM(E106:E107)/95222*100</f>
        <v>9.6616328159458947E-2</v>
      </c>
      <c r="F105" s="123">
        <f t="shared" si="1"/>
        <v>0.16382768687908256</v>
      </c>
      <c r="G105" s="123">
        <f t="shared" si="1"/>
        <v>0.22998886811871205</v>
      </c>
      <c r="H105" s="123">
        <f t="shared" si="1"/>
        <v>0.2772468547184474</v>
      </c>
      <c r="I105" s="123">
        <f t="shared" si="1"/>
        <v>0.32555501879817689</v>
      </c>
      <c r="J105" s="124">
        <f t="shared" si="1"/>
        <v>0.40956921719770645</v>
      </c>
      <c r="K105" s="122">
        <f>SUM(K106:K107)/24323*100</f>
        <v>0</v>
      </c>
      <c r="L105" s="123">
        <f>SUM(L106:L107)/95222*100</f>
        <v>0.40956921719770645</v>
      </c>
      <c r="M105" s="123">
        <f t="shared" ref="M105" si="2">SUM(M106:M107)/24323*100</f>
        <v>0</v>
      </c>
      <c r="N105" s="125">
        <f>SUM(N106:N107)/95222*100</f>
        <v>0.40956921719770645</v>
      </c>
    </row>
    <row r="106" spans="1:53" ht="15" customHeight="1" x14ac:dyDescent="0.35">
      <c r="B106" s="592"/>
      <c r="C106" s="594" t="s">
        <v>2</v>
      </c>
      <c r="D106" s="209" t="s">
        <v>0</v>
      </c>
      <c r="E106" s="48">
        <v>51</v>
      </c>
      <c r="F106" s="18">
        <v>73</v>
      </c>
      <c r="G106" s="18">
        <v>94</v>
      </c>
      <c r="H106" s="18">
        <v>117</v>
      </c>
      <c r="I106" s="18">
        <v>135</v>
      </c>
      <c r="J106" s="19">
        <v>147</v>
      </c>
      <c r="K106" s="55">
        <v>0</v>
      </c>
      <c r="L106" s="17">
        <v>147</v>
      </c>
      <c r="M106" s="18">
        <v>0</v>
      </c>
      <c r="N106" s="19">
        <v>147</v>
      </c>
    </row>
    <row r="107" spans="1:53" ht="15.75" customHeight="1" thickBot="1" x14ac:dyDescent="0.4">
      <c r="B107" s="592"/>
      <c r="C107" s="595"/>
      <c r="D107" s="210" t="s">
        <v>1</v>
      </c>
      <c r="E107" s="24">
        <v>41</v>
      </c>
      <c r="F107" s="22">
        <v>83</v>
      </c>
      <c r="G107" s="22">
        <v>125</v>
      </c>
      <c r="H107" s="22">
        <v>147</v>
      </c>
      <c r="I107" s="22">
        <v>175</v>
      </c>
      <c r="J107" s="61">
        <v>243</v>
      </c>
      <c r="K107" s="78">
        <v>0</v>
      </c>
      <c r="L107" s="25">
        <v>243</v>
      </c>
      <c r="M107" s="26">
        <v>0</v>
      </c>
      <c r="N107" s="27">
        <v>243</v>
      </c>
    </row>
    <row r="108" spans="1:53" ht="15.75" customHeight="1" x14ac:dyDescent="0.35">
      <c r="B108" s="592"/>
      <c r="C108" s="594" t="s">
        <v>191</v>
      </c>
      <c r="D108" s="211" t="s">
        <v>3</v>
      </c>
      <c r="E108" s="16">
        <v>5</v>
      </c>
      <c r="F108" s="14">
        <v>12</v>
      </c>
      <c r="G108" s="14">
        <v>12</v>
      </c>
      <c r="H108" s="14">
        <v>18</v>
      </c>
      <c r="I108" s="14">
        <v>32</v>
      </c>
      <c r="J108" s="32">
        <v>40</v>
      </c>
      <c r="K108" s="80">
        <v>0</v>
      </c>
      <c r="L108" s="31">
        <v>40</v>
      </c>
      <c r="M108" s="14">
        <v>0</v>
      </c>
      <c r="N108" s="32">
        <v>40</v>
      </c>
    </row>
    <row r="109" spans="1:53" ht="15.75" customHeight="1" x14ac:dyDescent="0.35">
      <c r="B109" s="592"/>
      <c r="C109" s="596"/>
      <c r="D109" s="223" t="s">
        <v>5</v>
      </c>
      <c r="E109" s="37">
        <v>16</v>
      </c>
      <c r="F109" s="35">
        <v>41</v>
      </c>
      <c r="G109" s="35">
        <v>63</v>
      </c>
      <c r="H109" s="35">
        <v>77</v>
      </c>
      <c r="I109" s="35">
        <v>93</v>
      </c>
      <c r="J109" s="39">
        <v>123</v>
      </c>
      <c r="K109" s="57">
        <v>0</v>
      </c>
      <c r="L109" s="38">
        <v>123</v>
      </c>
      <c r="M109" s="35">
        <v>0</v>
      </c>
      <c r="N109" s="39">
        <v>123</v>
      </c>
    </row>
    <row r="110" spans="1:53" ht="15.75" customHeight="1" x14ac:dyDescent="0.35">
      <c r="B110" s="592"/>
      <c r="C110" s="596"/>
      <c r="D110" s="223" t="s">
        <v>6</v>
      </c>
      <c r="E110" s="37">
        <v>59</v>
      </c>
      <c r="F110" s="35">
        <v>87</v>
      </c>
      <c r="G110" s="35">
        <v>107</v>
      </c>
      <c r="H110" s="35">
        <v>124</v>
      </c>
      <c r="I110" s="35">
        <v>135</v>
      </c>
      <c r="J110" s="39">
        <v>168</v>
      </c>
      <c r="K110" s="57">
        <v>0</v>
      </c>
      <c r="L110" s="38">
        <v>168</v>
      </c>
      <c r="M110" s="35">
        <v>0</v>
      </c>
      <c r="N110" s="39">
        <v>168</v>
      </c>
    </row>
    <row r="111" spans="1:53" ht="15.75" customHeight="1" thickBot="1" x14ac:dyDescent="0.4">
      <c r="B111" s="592"/>
      <c r="C111" s="595"/>
      <c r="D111" s="224" t="s">
        <v>4</v>
      </c>
      <c r="E111" s="45">
        <v>12</v>
      </c>
      <c r="F111" s="26">
        <v>16</v>
      </c>
      <c r="G111" s="26">
        <v>37</v>
      </c>
      <c r="H111" s="26">
        <v>45</v>
      </c>
      <c r="I111" s="26">
        <v>50</v>
      </c>
      <c r="J111" s="27">
        <v>59</v>
      </c>
      <c r="K111" s="83">
        <v>0</v>
      </c>
      <c r="L111" s="25">
        <v>59</v>
      </c>
      <c r="M111" s="26">
        <v>0</v>
      </c>
      <c r="N111" s="27">
        <v>59</v>
      </c>
    </row>
    <row r="112" spans="1:53" x14ac:dyDescent="0.35">
      <c r="B112" s="592"/>
      <c r="C112" s="594" t="s">
        <v>26</v>
      </c>
      <c r="D112" s="214" t="s">
        <v>7</v>
      </c>
      <c r="E112" s="48">
        <v>80</v>
      </c>
      <c r="F112" s="18">
        <v>139</v>
      </c>
      <c r="G112" s="18">
        <v>180</v>
      </c>
      <c r="H112" s="18">
        <v>212</v>
      </c>
      <c r="I112" s="18">
        <v>244</v>
      </c>
      <c r="J112" s="19">
        <v>321</v>
      </c>
      <c r="K112" s="55">
        <v>0</v>
      </c>
      <c r="L112" s="17">
        <v>321</v>
      </c>
      <c r="M112" s="18">
        <v>0</v>
      </c>
      <c r="N112" s="19">
        <v>321</v>
      </c>
    </row>
    <row r="113" spans="1:53" ht="16.5" customHeight="1" thickBot="1" x14ac:dyDescent="0.4">
      <c r="B113" s="592"/>
      <c r="C113" s="595"/>
      <c r="D113" s="215" t="s">
        <v>8</v>
      </c>
      <c r="E113" s="45">
        <v>12</v>
      </c>
      <c r="F113" s="26">
        <v>17</v>
      </c>
      <c r="G113" s="26">
        <v>39</v>
      </c>
      <c r="H113" s="26">
        <v>52</v>
      </c>
      <c r="I113" s="26">
        <v>66</v>
      </c>
      <c r="J113" s="27">
        <v>69</v>
      </c>
      <c r="K113" s="83">
        <v>0</v>
      </c>
      <c r="L113" s="25">
        <v>69</v>
      </c>
      <c r="M113" s="26">
        <v>0</v>
      </c>
      <c r="N113" s="27">
        <v>69</v>
      </c>
    </row>
    <row r="114" spans="1:53" ht="16.5" customHeight="1" x14ac:dyDescent="0.35">
      <c r="B114" s="592"/>
      <c r="C114" s="597" t="s">
        <v>62</v>
      </c>
      <c r="D114" s="216" t="s">
        <v>29</v>
      </c>
      <c r="E114" s="48">
        <v>2</v>
      </c>
      <c r="F114" s="18">
        <v>3</v>
      </c>
      <c r="G114" s="18">
        <v>3</v>
      </c>
      <c r="H114" s="18">
        <v>5</v>
      </c>
      <c r="I114" s="18">
        <v>6</v>
      </c>
      <c r="J114" s="19">
        <v>6</v>
      </c>
      <c r="K114" s="55">
        <v>0</v>
      </c>
      <c r="L114" s="17">
        <v>6</v>
      </c>
      <c r="M114" s="18">
        <v>0</v>
      </c>
      <c r="N114" s="19">
        <v>6</v>
      </c>
    </row>
    <row r="115" spans="1:53" ht="16.5" customHeight="1" thickBot="1" x14ac:dyDescent="0.4">
      <c r="B115" s="592"/>
      <c r="C115" s="598"/>
      <c r="D115" s="215" t="s">
        <v>30</v>
      </c>
      <c r="E115" s="45">
        <v>90</v>
      </c>
      <c r="F115" s="26">
        <v>153</v>
      </c>
      <c r="G115" s="26">
        <v>165</v>
      </c>
      <c r="H115" s="26">
        <v>259</v>
      </c>
      <c r="I115" s="26">
        <v>304</v>
      </c>
      <c r="J115" s="27">
        <v>384</v>
      </c>
      <c r="K115" s="83">
        <v>0</v>
      </c>
      <c r="L115" s="25">
        <v>384</v>
      </c>
      <c r="M115" s="26">
        <v>0</v>
      </c>
      <c r="N115" s="27">
        <v>384</v>
      </c>
    </row>
    <row r="116" spans="1:53" ht="12" customHeight="1" x14ac:dyDescent="0.35">
      <c r="B116" s="592"/>
      <c r="C116" s="594" t="s">
        <v>27</v>
      </c>
      <c r="D116" s="216" t="s">
        <v>31</v>
      </c>
      <c r="E116" s="48">
        <v>0</v>
      </c>
      <c r="F116" s="18">
        <v>0</v>
      </c>
      <c r="G116" s="18">
        <v>0</v>
      </c>
      <c r="H116" s="18">
        <v>0</v>
      </c>
      <c r="I116" s="18">
        <v>0</v>
      </c>
      <c r="J116" s="19">
        <v>0</v>
      </c>
      <c r="K116" s="55">
        <v>0</v>
      </c>
      <c r="L116" s="17">
        <v>0</v>
      </c>
      <c r="M116" s="18">
        <v>0</v>
      </c>
      <c r="N116" s="19">
        <v>0</v>
      </c>
    </row>
    <row r="117" spans="1:53" ht="12" customHeight="1" x14ac:dyDescent="0.35">
      <c r="B117" s="592"/>
      <c r="C117" s="596"/>
      <c r="D117" s="217" t="s">
        <v>32</v>
      </c>
      <c r="E117" s="37">
        <v>0</v>
      </c>
      <c r="F117" s="35">
        <v>0</v>
      </c>
      <c r="G117" s="35">
        <v>0</v>
      </c>
      <c r="H117" s="35">
        <v>0</v>
      </c>
      <c r="I117" s="35">
        <v>0</v>
      </c>
      <c r="J117" s="39">
        <v>0</v>
      </c>
      <c r="K117" s="57">
        <v>0</v>
      </c>
      <c r="L117" s="38">
        <v>0</v>
      </c>
      <c r="M117" s="35">
        <v>0</v>
      </c>
      <c r="N117" s="39">
        <v>0</v>
      </c>
    </row>
    <row r="118" spans="1:53" ht="13.9" thickBot="1" x14ac:dyDescent="0.4">
      <c r="B118" s="592"/>
      <c r="C118" s="598"/>
      <c r="D118" s="218" t="s">
        <v>33</v>
      </c>
      <c r="E118" s="45">
        <v>2</v>
      </c>
      <c r="F118" s="26">
        <v>3</v>
      </c>
      <c r="G118" s="26">
        <v>3</v>
      </c>
      <c r="H118" s="26">
        <v>5</v>
      </c>
      <c r="I118" s="26">
        <v>6</v>
      </c>
      <c r="J118" s="27">
        <v>6</v>
      </c>
      <c r="K118" s="83">
        <v>0</v>
      </c>
      <c r="L118" s="25">
        <v>6</v>
      </c>
      <c r="M118" s="26">
        <v>0</v>
      </c>
      <c r="N118" s="27">
        <v>6</v>
      </c>
    </row>
    <row r="119" spans="1:53" x14ac:dyDescent="0.35">
      <c r="B119" s="592"/>
      <c r="C119" s="594" t="s">
        <v>28</v>
      </c>
      <c r="D119" s="219" t="s">
        <v>34</v>
      </c>
      <c r="E119" s="55">
        <v>0</v>
      </c>
      <c r="F119" s="18">
        <v>0</v>
      </c>
      <c r="G119" s="18">
        <v>0</v>
      </c>
      <c r="H119" s="18">
        <v>0</v>
      </c>
      <c r="I119" s="18">
        <v>0</v>
      </c>
      <c r="J119" s="19">
        <v>0</v>
      </c>
      <c r="K119" s="55">
        <v>0</v>
      </c>
      <c r="L119" s="17">
        <v>0</v>
      </c>
      <c r="M119" s="18">
        <v>0</v>
      </c>
      <c r="N119" s="19">
        <v>0</v>
      </c>
    </row>
    <row r="120" spans="1:53" x14ac:dyDescent="0.35">
      <c r="B120" s="592"/>
      <c r="C120" s="596"/>
      <c r="D120" s="220" t="s">
        <v>36</v>
      </c>
      <c r="E120" s="57">
        <v>1</v>
      </c>
      <c r="F120" s="35">
        <v>1</v>
      </c>
      <c r="G120" s="35">
        <v>1</v>
      </c>
      <c r="H120" s="35">
        <v>1</v>
      </c>
      <c r="I120" s="35">
        <v>1</v>
      </c>
      <c r="J120" s="39">
        <v>1</v>
      </c>
      <c r="K120" s="57">
        <v>0</v>
      </c>
      <c r="L120" s="38">
        <v>1</v>
      </c>
      <c r="M120" s="35">
        <v>0</v>
      </c>
      <c r="N120" s="39">
        <v>1</v>
      </c>
    </row>
    <row r="121" spans="1:53" x14ac:dyDescent="0.35">
      <c r="B121" s="592"/>
      <c r="C121" s="596"/>
      <c r="D121" s="220" t="s">
        <v>35</v>
      </c>
      <c r="E121" s="57">
        <v>1</v>
      </c>
      <c r="F121" s="35">
        <v>1</v>
      </c>
      <c r="G121" s="35">
        <v>1</v>
      </c>
      <c r="H121" s="35">
        <v>1</v>
      </c>
      <c r="I121" s="35">
        <v>1</v>
      </c>
      <c r="J121" s="39">
        <v>1</v>
      </c>
      <c r="K121" s="57">
        <v>0</v>
      </c>
      <c r="L121" s="38">
        <v>1</v>
      </c>
      <c r="M121" s="35">
        <v>0</v>
      </c>
      <c r="N121" s="39">
        <v>1</v>
      </c>
    </row>
    <row r="122" spans="1:53" ht="15.75" customHeight="1" thickBot="1" x14ac:dyDescent="0.4">
      <c r="B122" s="592"/>
      <c r="C122" s="598"/>
      <c r="D122" s="221" t="s">
        <v>37</v>
      </c>
      <c r="E122" s="45">
        <v>0</v>
      </c>
      <c r="F122" s="26">
        <v>1</v>
      </c>
      <c r="G122" s="26">
        <v>1</v>
      </c>
      <c r="H122" s="26">
        <v>3</v>
      </c>
      <c r="I122" s="26">
        <v>4</v>
      </c>
      <c r="J122" s="27">
        <v>4</v>
      </c>
      <c r="K122" s="83">
        <v>0</v>
      </c>
      <c r="L122" s="25">
        <v>4</v>
      </c>
      <c r="M122" s="26">
        <v>0</v>
      </c>
      <c r="N122" s="27">
        <v>4</v>
      </c>
    </row>
    <row r="123" spans="1:53" ht="15.75" customHeight="1" x14ac:dyDescent="0.35">
      <c r="B123" s="592"/>
      <c r="C123" s="602" t="s">
        <v>65</v>
      </c>
      <c r="D123" s="216" t="s">
        <v>261</v>
      </c>
      <c r="E123" s="55">
        <v>70</v>
      </c>
      <c r="F123" s="18">
        <v>104</v>
      </c>
      <c r="G123" s="18">
        <v>165</v>
      </c>
      <c r="H123" s="18">
        <v>165</v>
      </c>
      <c r="I123" s="18">
        <v>178</v>
      </c>
      <c r="J123" s="19">
        <v>248</v>
      </c>
      <c r="K123" s="55">
        <v>0</v>
      </c>
      <c r="L123" s="17">
        <v>248</v>
      </c>
      <c r="M123" s="18">
        <v>0</v>
      </c>
      <c r="N123" s="19">
        <v>248</v>
      </c>
    </row>
    <row r="124" spans="1:53" ht="15.75" customHeight="1" x14ac:dyDescent="0.35">
      <c r="B124" s="592"/>
      <c r="C124" s="603"/>
      <c r="D124" s="220" t="s">
        <v>66</v>
      </c>
      <c r="E124" s="57">
        <v>1</v>
      </c>
      <c r="F124" s="35">
        <v>7</v>
      </c>
      <c r="G124" s="35">
        <v>7</v>
      </c>
      <c r="H124" s="35">
        <v>19</v>
      </c>
      <c r="I124" s="35">
        <v>23</v>
      </c>
      <c r="J124" s="39">
        <v>25</v>
      </c>
      <c r="K124" s="57">
        <v>0</v>
      </c>
      <c r="L124" s="38">
        <v>25</v>
      </c>
      <c r="M124" s="35">
        <v>0</v>
      </c>
      <c r="N124" s="39">
        <v>25</v>
      </c>
    </row>
    <row r="125" spans="1:53" ht="15.75" customHeight="1" x14ac:dyDescent="0.35">
      <c r="B125" s="592"/>
      <c r="C125" s="603"/>
      <c r="D125" s="220" t="s">
        <v>67</v>
      </c>
      <c r="E125" s="57">
        <v>7</v>
      </c>
      <c r="F125" s="35">
        <v>19</v>
      </c>
      <c r="G125" s="35">
        <v>19</v>
      </c>
      <c r="H125" s="35">
        <v>35</v>
      </c>
      <c r="I125" s="35">
        <v>44</v>
      </c>
      <c r="J125" s="39">
        <v>46</v>
      </c>
      <c r="K125" s="57">
        <v>0</v>
      </c>
      <c r="L125" s="38">
        <v>46</v>
      </c>
      <c r="M125" s="35">
        <v>0</v>
      </c>
      <c r="N125" s="39">
        <v>46</v>
      </c>
    </row>
    <row r="126" spans="1:53" ht="28.5" customHeight="1" thickBot="1" x14ac:dyDescent="0.4">
      <c r="B126" s="593"/>
      <c r="C126" s="604"/>
      <c r="D126" s="218" t="s">
        <v>247</v>
      </c>
      <c r="E126" s="126">
        <v>14</v>
      </c>
      <c r="F126" s="26">
        <v>26</v>
      </c>
      <c r="G126" s="63">
        <v>28</v>
      </c>
      <c r="H126" s="63">
        <v>45</v>
      </c>
      <c r="I126" s="63">
        <v>65</v>
      </c>
      <c r="J126" s="27">
        <v>71</v>
      </c>
      <c r="K126" s="45">
        <v>0</v>
      </c>
      <c r="L126" s="66">
        <v>71</v>
      </c>
      <c r="M126" s="63">
        <v>0</v>
      </c>
      <c r="N126" s="27">
        <v>71</v>
      </c>
    </row>
    <row r="127" spans="1:53" s="72" customFormat="1" ht="12.75" customHeight="1" thickBot="1" x14ac:dyDescent="0.4">
      <c r="A127" s="3"/>
      <c r="B127" s="68"/>
      <c r="C127" s="69"/>
      <c r="D127" s="69"/>
      <c r="E127" s="70"/>
      <c r="F127" s="70"/>
      <c r="G127" s="70"/>
      <c r="H127" s="70"/>
      <c r="I127" s="70"/>
      <c r="J127" s="70"/>
      <c r="K127" s="70"/>
      <c r="L127" s="71"/>
      <c r="M127" s="70"/>
      <c r="N127" s="70"/>
      <c r="O127" s="3"/>
      <c r="P127" s="3"/>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U127" s="3"/>
      <c r="AV127" s="3"/>
      <c r="AW127" s="3"/>
      <c r="AX127" s="3"/>
      <c r="AY127" s="3"/>
      <c r="AZ127" s="3"/>
      <c r="BA127" s="3"/>
    </row>
    <row r="128" spans="1:53" ht="53.25" customHeight="1" thickBot="1" x14ac:dyDescent="0.55000000000000004">
      <c r="B128" s="205" t="s">
        <v>9</v>
      </c>
      <c r="C128" s="205" t="s">
        <v>51</v>
      </c>
      <c r="D128" s="208" t="s">
        <v>52</v>
      </c>
      <c r="E128" s="73" t="s">
        <v>192</v>
      </c>
      <c r="F128" s="7" t="s">
        <v>193</v>
      </c>
      <c r="G128" s="7" t="s">
        <v>194</v>
      </c>
      <c r="H128" s="7" t="s">
        <v>195</v>
      </c>
      <c r="I128" s="7" t="s">
        <v>196</v>
      </c>
      <c r="J128" s="8" t="s">
        <v>197</v>
      </c>
      <c r="K128" s="74" t="s">
        <v>23</v>
      </c>
      <c r="L128" s="75" t="s">
        <v>21</v>
      </c>
      <c r="M128" s="74" t="s">
        <v>22</v>
      </c>
      <c r="N128" s="8" t="s">
        <v>24</v>
      </c>
    </row>
    <row r="129" spans="2:14" ht="23.1" customHeight="1" thickBot="1" x14ac:dyDescent="0.4">
      <c r="B129" s="591" t="s">
        <v>262</v>
      </c>
      <c r="C129" s="116" t="s">
        <v>205</v>
      </c>
      <c r="D129" s="117" t="s">
        <v>204</v>
      </c>
      <c r="E129" s="122">
        <f>SUM(E130:E131)/SUM(E106:E107)*100</f>
        <v>76.08695652173914</v>
      </c>
      <c r="F129" s="123">
        <f>SUM(F130:F131)/SUM(F106:F107)*100</f>
        <v>66.666666666666657</v>
      </c>
      <c r="G129" s="123">
        <f>SUM(G130:G131)/SUM(G106:G107)*100</f>
        <v>75.342465753424662</v>
      </c>
      <c r="H129" s="123">
        <f>SUM(H130:H131)/SUM(H106:H107)*100</f>
        <v>62.5</v>
      </c>
      <c r="I129" s="123">
        <f t="shared" ref="I129:M129" si="3">SUM(I130:I131)/SUM(I106:I107)*100</f>
        <v>57.41935483870968</v>
      </c>
      <c r="J129" s="124">
        <f t="shared" si="3"/>
        <v>63.589743589743584</v>
      </c>
      <c r="K129" s="124" t="e">
        <f t="shared" si="3"/>
        <v>#DIV/0!</v>
      </c>
      <c r="L129" s="127">
        <f t="shared" si="3"/>
        <v>63.589743589743584</v>
      </c>
      <c r="M129" s="123" t="e">
        <f t="shared" si="3"/>
        <v>#DIV/0!</v>
      </c>
      <c r="N129" s="125">
        <f>SUM(N130:N131)/SUM(N106:N107)*100</f>
        <v>63.589743589743584</v>
      </c>
    </row>
    <row r="130" spans="2:14" ht="14.45" customHeight="1" x14ac:dyDescent="0.35">
      <c r="B130" s="592"/>
      <c r="C130" s="594" t="s">
        <v>2</v>
      </c>
      <c r="D130" s="209" t="s">
        <v>0</v>
      </c>
      <c r="E130" s="48">
        <v>35</v>
      </c>
      <c r="F130" s="18">
        <v>41</v>
      </c>
      <c r="G130" s="18">
        <v>61</v>
      </c>
      <c r="H130" s="18">
        <v>61</v>
      </c>
      <c r="I130" s="18">
        <v>62</v>
      </c>
      <c r="J130" s="19">
        <v>70</v>
      </c>
      <c r="K130" s="55">
        <v>0</v>
      </c>
      <c r="L130" s="17">
        <v>70</v>
      </c>
      <c r="M130" s="18">
        <v>0</v>
      </c>
      <c r="N130" s="19">
        <v>70</v>
      </c>
    </row>
    <row r="131" spans="2:14" ht="15.75" customHeight="1" thickBot="1" x14ac:dyDescent="0.4">
      <c r="B131" s="592"/>
      <c r="C131" s="595"/>
      <c r="D131" s="210" t="s">
        <v>1</v>
      </c>
      <c r="E131" s="24">
        <v>35</v>
      </c>
      <c r="F131" s="22">
        <v>63</v>
      </c>
      <c r="G131" s="22">
        <v>104</v>
      </c>
      <c r="H131" s="22">
        <v>104</v>
      </c>
      <c r="I131" s="22">
        <v>116</v>
      </c>
      <c r="J131" s="61">
        <v>178</v>
      </c>
      <c r="K131" s="78">
        <v>0</v>
      </c>
      <c r="L131" s="25">
        <v>178</v>
      </c>
      <c r="M131" s="26">
        <v>0</v>
      </c>
      <c r="N131" s="27">
        <v>178</v>
      </c>
    </row>
    <row r="132" spans="2:14" ht="15.75" customHeight="1" x14ac:dyDescent="0.35">
      <c r="B132" s="592"/>
      <c r="C132" s="594" t="s">
        <v>25</v>
      </c>
      <c r="D132" s="211" t="s">
        <v>3</v>
      </c>
      <c r="E132" s="16">
        <v>0</v>
      </c>
      <c r="F132" s="14">
        <v>2</v>
      </c>
      <c r="G132" s="14">
        <v>2</v>
      </c>
      <c r="H132" s="14">
        <v>2</v>
      </c>
      <c r="I132" s="14">
        <v>4</v>
      </c>
      <c r="J132" s="32">
        <v>7</v>
      </c>
      <c r="K132" s="80">
        <v>0</v>
      </c>
      <c r="L132" s="31">
        <v>7</v>
      </c>
      <c r="M132" s="14">
        <v>0</v>
      </c>
      <c r="N132" s="32">
        <v>7</v>
      </c>
    </row>
    <row r="133" spans="2:14" ht="15.75" customHeight="1" x14ac:dyDescent="0.35">
      <c r="B133" s="592"/>
      <c r="C133" s="596"/>
      <c r="D133" s="223" t="s">
        <v>5</v>
      </c>
      <c r="E133" s="37">
        <v>12</v>
      </c>
      <c r="F133" s="35">
        <v>30</v>
      </c>
      <c r="G133" s="35">
        <v>50</v>
      </c>
      <c r="H133" s="35">
        <v>50</v>
      </c>
      <c r="I133" s="35">
        <v>53</v>
      </c>
      <c r="J133" s="39">
        <v>81</v>
      </c>
      <c r="K133" s="57">
        <v>0</v>
      </c>
      <c r="L133" s="38">
        <v>81</v>
      </c>
      <c r="M133" s="35">
        <v>0</v>
      </c>
      <c r="N133" s="39">
        <v>81</v>
      </c>
    </row>
    <row r="134" spans="2:14" ht="15.75" customHeight="1" x14ac:dyDescent="0.35">
      <c r="B134" s="592"/>
      <c r="C134" s="596"/>
      <c r="D134" s="223" t="s">
        <v>6</v>
      </c>
      <c r="E134" s="37">
        <v>48</v>
      </c>
      <c r="F134" s="35">
        <v>62</v>
      </c>
      <c r="G134" s="35">
        <v>82</v>
      </c>
      <c r="H134" s="35">
        <v>82</v>
      </c>
      <c r="I134" s="35">
        <v>85</v>
      </c>
      <c r="J134" s="39">
        <v>115</v>
      </c>
      <c r="K134" s="57">
        <v>0</v>
      </c>
      <c r="L134" s="38">
        <v>115</v>
      </c>
      <c r="M134" s="35">
        <v>0</v>
      </c>
      <c r="N134" s="39">
        <v>115</v>
      </c>
    </row>
    <row r="135" spans="2:14" ht="15.75" customHeight="1" thickBot="1" x14ac:dyDescent="0.4">
      <c r="B135" s="592"/>
      <c r="C135" s="595"/>
      <c r="D135" s="224" t="s">
        <v>4</v>
      </c>
      <c r="E135" s="45">
        <v>10</v>
      </c>
      <c r="F135" s="26">
        <v>10</v>
      </c>
      <c r="G135" s="26">
        <v>31</v>
      </c>
      <c r="H135" s="26">
        <v>31</v>
      </c>
      <c r="I135" s="26">
        <v>36</v>
      </c>
      <c r="J135" s="27">
        <v>45</v>
      </c>
      <c r="K135" s="83">
        <v>0</v>
      </c>
      <c r="L135" s="25">
        <v>45</v>
      </c>
      <c r="M135" s="26">
        <v>0</v>
      </c>
      <c r="N135" s="27">
        <v>45</v>
      </c>
    </row>
    <row r="136" spans="2:14" x14ac:dyDescent="0.35">
      <c r="B136" s="592"/>
      <c r="C136" s="594" t="s">
        <v>26</v>
      </c>
      <c r="D136" s="214" t="s">
        <v>7</v>
      </c>
      <c r="E136" s="48">
        <v>62</v>
      </c>
      <c r="F136" s="18">
        <v>94</v>
      </c>
      <c r="G136" s="18">
        <v>133</v>
      </c>
      <c r="H136" s="18">
        <v>133</v>
      </c>
      <c r="I136" s="18">
        <v>136</v>
      </c>
      <c r="J136" s="19">
        <v>203</v>
      </c>
      <c r="K136" s="55">
        <v>0</v>
      </c>
      <c r="L136" s="17">
        <v>203</v>
      </c>
      <c r="M136" s="18">
        <v>0</v>
      </c>
      <c r="N136" s="19">
        <v>203</v>
      </c>
    </row>
    <row r="137" spans="2:14" ht="16.5" customHeight="1" thickBot="1" x14ac:dyDescent="0.4">
      <c r="B137" s="592"/>
      <c r="C137" s="595"/>
      <c r="D137" s="215" t="s">
        <v>8</v>
      </c>
      <c r="E137" s="45">
        <v>8</v>
      </c>
      <c r="F137" s="26">
        <v>10</v>
      </c>
      <c r="G137" s="26">
        <v>32</v>
      </c>
      <c r="H137" s="26">
        <v>32</v>
      </c>
      <c r="I137" s="26">
        <v>42</v>
      </c>
      <c r="J137" s="27">
        <v>45</v>
      </c>
      <c r="K137" s="83">
        <v>0</v>
      </c>
      <c r="L137" s="25">
        <v>45</v>
      </c>
      <c r="M137" s="26">
        <v>0</v>
      </c>
      <c r="N137" s="27">
        <v>45</v>
      </c>
    </row>
    <row r="138" spans="2:14" ht="16.5" customHeight="1" x14ac:dyDescent="0.35">
      <c r="B138" s="592"/>
      <c r="C138" s="597" t="s">
        <v>62</v>
      </c>
      <c r="D138" s="216" t="s">
        <v>29</v>
      </c>
      <c r="E138" s="48">
        <v>0</v>
      </c>
      <c r="F138" s="18">
        <v>0</v>
      </c>
      <c r="G138" s="18">
        <v>0</v>
      </c>
      <c r="H138" s="18">
        <v>0</v>
      </c>
      <c r="I138" s="18">
        <v>0</v>
      </c>
      <c r="J138" s="19">
        <v>0</v>
      </c>
      <c r="K138" s="55">
        <v>0</v>
      </c>
      <c r="L138" s="17">
        <v>0</v>
      </c>
      <c r="M138" s="18">
        <v>0</v>
      </c>
      <c r="N138" s="19">
        <v>0</v>
      </c>
    </row>
    <row r="139" spans="2:14" ht="18" customHeight="1" thickBot="1" x14ac:dyDescent="0.4">
      <c r="B139" s="592"/>
      <c r="C139" s="598"/>
      <c r="D139" s="215" t="s">
        <v>30</v>
      </c>
      <c r="E139" s="45">
        <v>70</v>
      </c>
      <c r="F139" s="26">
        <v>104</v>
      </c>
      <c r="G139" s="26">
        <v>165</v>
      </c>
      <c r="H139" s="26">
        <v>165</v>
      </c>
      <c r="I139" s="26">
        <v>178</v>
      </c>
      <c r="J139" s="27">
        <v>248</v>
      </c>
      <c r="K139" s="83">
        <v>0</v>
      </c>
      <c r="L139" s="25">
        <v>248</v>
      </c>
      <c r="M139" s="26">
        <v>0</v>
      </c>
      <c r="N139" s="27">
        <v>248</v>
      </c>
    </row>
    <row r="140" spans="2:14" ht="12" customHeight="1" x14ac:dyDescent="0.35">
      <c r="B140" s="592"/>
      <c r="C140" s="594" t="s">
        <v>27</v>
      </c>
      <c r="D140" s="216" t="s">
        <v>31</v>
      </c>
      <c r="E140" s="48">
        <v>0</v>
      </c>
      <c r="F140" s="18">
        <v>0</v>
      </c>
      <c r="G140" s="18">
        <v>0</v>
      </c>
      <c r="H140" s="18">
        <v>0</v>
      </c>
      <c r="I140" s="18">
        <v>0</v>
      </c>
      <c r="J140" s="19">
        <v>0</v>
      </c>
      <c r="K140" s="55">
        <v>0</v>
      </c>
      <c r="L140" s="17">
        <v>0</v>
      </c>
      <c r="M140" s="18">
        <v>0</v>
      </c>
      <c r="N140" s="19">
        <v>0</v>
      </c>
    </row>
    <row r="141" spans="2:14" ht="12" customHeight="1" x14ac:dyDescent="0.35">
      <c r="B141" s="592"/>
      <c r="C141" s="596"/>
      <c r="D141" s="217" t="s">
        <v>32</v>
      </c>
      <c r="E141" s="37">
        <v>0</v>
      </c>
      <c r="F141" s="35">
        <v>0</v>
      </c>
      <c r="G141" s="35">
        <v>0</v>
      </c>
      <c r="H141" s="35">
        <v>0</v>
      </c>
      <c r="I141" s="35">
        <v>0</v>
      </c>
      <c r="J141" s="39">
        <v>0</v>
      </c>
      <c r="K141" s="57">
        <v>0</v>
      </c>
      <c r="L141" s="38">
        <v>0</v>
      </c>
      <c r="M141" s="35">
        <v>0</v>
      </c>
      <c r="N141" s="39">
        <v>0</v>
      </c>
    </row>
    <row r="142" spans="2:14" ht="13.9" thickBot="1" x14ac:dyDescent="0.4">
      <c r="B142" s="592"/>
      <c r="C142" s="598"/>
      <c r="D142" s="218" t="s">
        <v>33</v>
      </c>
      <c r="E142" s="45">
        <v>0</v>
      </c>
      <c r="F142" s="26">
        <v>0</v>
      </c>
      <c r="G142" s="26">
        <v>0</v>
      </c>
      <c r="H142" s="26">
        <v>0</v>
      </c>
      <c r="I142" s="26">
        <v>0</v>
      </c>
      <c r="J142" s="27">
        <v>0</v>
      </c>
      <c r="K142" s="83">
        <v>0</v>
      </c>
      <c r="L142" s="25">
        <v>0</v>
      </c>
      <c r="M142" s="26">
        <v>0</v>
      </c>
      <c r="N142" s="27">
        <v>0</v>
      </c>
    </row>
    <row r="143" spans="2:14" x14ac:dyDescent="0.35">
      <c r="B143" s="592"/>
      <c r="C143" s="594" t="s">
        <v>28</v>
      </c>
      <c r="D143" s="219" t="s">
        <v>34</v>
      </c>
      <c r="E143" s="55">
        <v>0</v>
      </c>
      <c r="F143" s="18">
        <v>0</v>
      </c>
      <c r="G143" s="18">
        <v>0</v>
      </c>
      <c r="H143" s="18">
        <v>0</v>
      </c>
      <c r="I143" s="18">
        <v>0</v>
      </c>
      <c r="J143" s="19">
        <v>0</v>
      </c>
      <c r="K143" s="55">
        <v>0</v>
      </c>
      <c r="L143" s="17">
        <v>0</v>
      </c>
      <c r="M143" s="18">
        <v>0</v>
      </c>
      <c r="N143" s="19">
        <v>0</v>
      </c>
    </row>
    <row r="144" spans="2:14" x14ac:dyDescent="0.35">
      <c r="B144" s="592"/>
      <c r="C144" s="596"/>
      <c r="D144" s="220" t="s">
        <v>36</v>
      </c>
      <c r="E144" s="57">
        <v>0</v>
      </c>
      <c r="F144" s="35">
        <v>0</v>
      </c>
      <c r="G144" s="35">
        <v>0</v>
      </c>
      <c r="H144" s="35">
        <v>0</v>
      </c>
      <c r="I144" s="35">
        <v>0</v>
      </c>
      <c r="J144" s="39">
        <v>0</v>
      </c>
      <c r="K144" s="57">
        <v>0</v>
      </c>
      <c r="L144" s="38">
        <v>0</v>
      </c>
      <c r="M144" s="35">
        <v>0</v>
      </c>
      <c r="N144" s="39">
        <v>0</v>
      </c>
    </row>
    <row r="145" spans="1:53" x14ac:dyDescent="0.35">
      <c r="B145" s="592"/>
      <c r="C145" s="596"/>
      <c r="D145" s="220" t="s">
        <v>35</v>
      </c>
      <c r="E145" s="57">
        <v>0</v>
      </c>
      <c r="F145" s="35">
        <v>0</v>
      </c>
      <c r="G145" s="35">
        <v>0</v>
      </c>
      <c r="H145" s="35">
        <v>0</v>
      </c>
      <c r="I145" s="35">
        <v>0</v>
      </c>
      <c r="J145" s="39">
        <v>0</v>
      </c>
      <c r="K145" s="57">
        <v>0</v>
      </c>
      <c r="L145" s="38">
        <v>0</v>
      </c>
      <c r="M145" s="35">
        <v>0</v>
      </c>
      <c r="N145" s="39">
        <v>0</v>
      </c>
    </row>
    <row r="146" spans="1:53" ht="15.75" customHeight="1" thickBot="1" x14ac:dyDescent="0.4">
      <c r="B146" s="592"/>
      <c r="C146" s="598"/>
      <c r="D146" s="221" t="s">
        <v>37</v>
      </c>
      <c r="E146" s="45">
        <v>0</v>
      </c>
      <c r="F146" s="26">
        <v>0</v>
      </c>
      <c r="G146" s="26">
        <v>0</v>
      </c>
      <c r="H146" s="26">
        <v>0</v>
      </c>
      <c r="I146" s="26">
        <v>0</v>
      </c>
      <c r="J146" s="27">
        <v>0</v>
      </c>
      <c r="K146" s="83">
        <v>0</v>
      </c>
      <c r="L146" s="25">
        <v>0</v>
      </c>
      <c r="M146" s="26">
        <v>0</v>
      </c>
      <c r="N146" s="27">
        <v>0</v>
      </c>
    </row>
    <row r="147" spans="1:53" ht="15.75" customHeight="1" x14ac:dyDescent="0.35">
      <c r="B147" s="592"/>
      <c r="C147" s="594" t="s">
        <v>70</v>
      </c>
      <c r="D147" s="216" t="s">
        <v>68</v>
      </c>
      <c r="E147" s="55">
        <v>70</v>
      </c>
      <c r="F147" s="18">
        <v>104</v>
      </c>
      <c r="G147" s="18">
        <v>165</v>
      </c>
      <c r="H147" s="18">
        <v>165</v>
      </c>
      <c r="I147" s="18">
        <v>178</v>
      </c>
      <c r="J147" s="19">
        <v>248</v>
      </c>
      <c r="K147" s="55">
        <v>0</v>
      </c>
      <c r="L147" s="17">
        <v>248</v>
      </c>
      <c r="M147" s="18">
        <v>0</v>
      </c>
      <c r="N147" s="19">
        <v>248</v>
      </c>
    </row>
    <row r="148" spans="1:53" ht="15.75" customHeight="1" thickBot="1" x14ac:dyDescent="0.4">
      <c r="B148" s="592"/>
      <c r="C148" s="598"/>
      <c r="D148" s="221" t="s">
        <v>69</v>
      </c>
      <c r="E148" s="126">
        <v>0</v>
      </c>
      <c r="F148" s="26">
        <v>0</v>
      </c>
      <c r="G148" s="63">
        <v>0</v>
      </c>
      <c r="H148" s="63">
        <v>0</v>
      </c>
      <c r="I148" s="63">
        <v>0</v>
      </c>
      <c r="J148" s="27">
        <v>0</v>
      </c>
      <c r="K148" s="45">
        <v>0</v>
      </c>
      <c r="L148" s="66">
        <v>0</v>
      </c>
      <c r="M148" s="63">
        <v>0</v>
      </c>
      <c r="N148" s="27">
        <v>0</v>
      </c>
    </row>
    <row r="149" spans="1:53" s="72" customFormat="1" ht="12.75" customHeight="1" thickBot="1" x14ac:dyDescent="0.4">
      <c r="A149" s="3"/>
      <c r="B149" s="68"/>
      <c r="C149" s="69"/>
      <c r="D149" s="69"/>
      <c r="E149" s="70"/>
      <c r="F149" s="70"/>
      <c r="G149" s="70"/>
      <c r="H149" s="70"/>
      <c r="I149" s="70"/>
      <c r="J149" s="70"/>
      <c r="K149" s="70"/>
      <c r="L149" s="71"/>
      <c r="M149" s="70"/>
      <c r="N149" s="70"/>
      <c r="O149" s="3"/>
      <c r="P149" s="3"/>
      <c r="Q149" s="3"/>
      <c r="R149" s="3"/>
      <c r="S149" s="3"/>
      <c r="T149" s="3"/>
      <c r="U149" s="3"/>
      <c r="V149" s="3"/>
      <c r="W149" s="3"/>
      <c r="X149" s="3"/>
      <c r="Y149" s="3"/>
      <c r="Z149" s="3"/>
      <c r="AA149" s="3"/>
      <c r="AB149" s="3"/>
      <c r="AC149" s="3"/>
      <c r="AD149" s="3"/>
      <c r="AE149" s="3"/>
      <c r="AF149" s="3"/>
      <c r="AG149" s="3"/>
      <c r="AH149" s="3"/>
      <c r="AI149" s="3"/>
      <c r="AJ149" s="3"/>
      <c r="AK149" s="3"/>
      <c r="AL149" s="3"/>
      <c r="AM149" s="3"/>
      <c r="AN149" s="3"/>
      <c r="AO149" s="3"/>
      <c r="AP149" s="3"/>
      <c r="AQ149" s="3"/>
      <c r="AR149" s="3"/>
      <c r="AS149" s="3"/>
      <c r="AT149" s="3"/>
      <c r="AU149" s="3"/>
      <c r="AV149" s="3"/>
      <c r="AW149" s="3"/>
      <c r="AX149" s="3"/>
      <c r="AY149" s="3"/>
      <c r="AZ149" s="3"/>
      <c r="BA149" s="3"/>
    </row>
    <row r="150" spans="1:53" ht="54.75" customHeight="1" thickBot="1" x14ac:dyDescent="0.55000000000000004">
      <c r="B150" s="205" t="s">
        <v>9</v>
      </c>
      <c r="C150" s="205" t="s">
        <v>51</v>
      </c>
      <c r="D150" s="208" t="s">
        <v>52</v>
      </c>
      <c r="E150" s="73" t="s">
        <v>192</v>
      </c>
      <c r="F150" s="7" t="s">
        <v>193</v>
      </c>
      <c r="G150" s="7" t="s">
        <v>194</v>
      </c>
      <c r="H150" s="7" t="s">
        <v>195</v>
      </c>
      <c r="I150" s="7" t="s">
        <v>196</v>
      </c>
      <c r="J150" s="8" t="s">
        <v>197</v>
      </c>
      <c r="K150" s="74" t="s">
        <v>23</v>
      </c>
      <c r="L150" s="75" t="s">
        <v>21</v>
      </c>
      <c r="M150" s="74" t="s">
        <v>22</v>
      </c>
      <c r="N150" s="8" t="s">
        <v>24</v>
      </c>
    </row>
    <row r="151" spans="1:53" ht="15" customHeight="1" x14ac:dyDescent="0.35">
      <c r="B151" s="591" t="s">
        <v>59</v>
      </c>
      <c r="C151" s="594" t="s">
        <v>2</v>
      </c>
      <c r="D151" s="209" t="s">
        <v>0</v>
      </c>
      <c r="E151" s="48">
        <v>14</v>
      </c>
      <c r="F151" s="18">
        <v>32</v>
      </c>
      <c r="G151" s="18">
        <v>33</v>
      </c>
      <c r="H151" s="18">
        <v>56</v>
      </c>
      <c r="I151" s="18">
        <v>73</v>
      </c>
      <c r="J151" s="19">
        <v>77</v>
      </c>
      <c r="K151" s="55">
        <v>0</v>
      </c>
      <c r="L151" s="17">
        <v>82</v>
      </c>
      <c r="M151" s="18">
        <v>5</v>
      </c>
      <c r="N151" s="19">
        <v>77</v>
      </c>
    </row>
    <row r="152" spans="1:53" ht="15.75" customHeight="1" thickBot="1" x14ac:dyDescent="0.4">
      <c r="B152" s="592"/>
      <c r="C152" s="595"/>
      <c r="D152" s="210" t="s">
        <v>1</v>
      </c>
      <c r="E152" s="24">
        <v>6</v>
      </c>
      <c r="F152" s="22">
        <v>20</v>
      </c>
      <c r="G152" s="22">
        <v>21</v>
      </c>
      <c r="H152" s="22">
        <v>43</v>
      </c>
      <c r="I152" s="22">
        <v>59</v>
      </c>
      <c r="J152" s="61">
        <v>65</v>
      </c>
      <c r="K152" s="78">
        <v>0</v>
      </c>
      <c r="L152" s="25">
        <v>65</v>
      </c>
      <c r="M152" s="26">
        <v>0</v>
      </c>
      <c r="N152" s="27">
        <v>65</v>
      </c>
    </row>
    <row r="153" spans="1:53" ht="15.75" customHeight="1" x14ac:dyDescent="0.35">
      <c r="B153" s="592"/>
      <c r="C153" s="594" t="s">
        <v>25</v>
      </c>
      <c r="D153" s="211" t="s">
        <v>3</v>
      </c>
      <c r="E153" s="16">
        <v>5</v>
      </c>
      <c r="F153" s="14">
        <v>10</v>
      </c>
      <c r="G153" s="14">
        <v>10</v>
      </c>
      <c r="H153" s="14">
        <v>16</v>
      </c>
      <c r="I153" s="14">
        <v>28</v>
      </c>
      <c r="J153" s="32">
        <v>33</v>
      </c>
      <c r="K153" s="80">
        <v>0</v>
      </c>
      <c r="L153" s="31">
        <v>35</v>
      </c>
      <c r="M153" s="14">
        <v>2</v>
      </c>
      <c r="N153" s="32">
        <v>33</v>
      </c>
    </row>
    <row r="154" spans="1:53" ht="15.75" customHeight="1" x14ac:dyDescent="0.35">
      <c r="B154" s="592"/>
      <c r="C154" s="596"/>
      <c r="D154" s="223" t="s">
        <v>5</v>
      </c>
      <c r="E154" s="37">
        <v>4</v>
      </c>
      <c r="F154" s="35">
        <v>11</v>
      </c>
      <c r="G154" s="35">
        <v>13</v>
      </c>
      <c r="H154" s="35">
        <v>27</v>
      </c>
      <c r="I154" s="35">
        <v>40</v>
      </c>
      <c r="J154" s="39">
        <v>42</v>
      </c>
      <c r="K154" s="57">
        <v>0</v>
      </c>
      <c r="L154" s="38">
        <v>44</v>
      </c>
      <c r="M154" s="35">
        <v>2</v>
      </c>
      <c r="N154" s="39">
        <v>42</v>
      </c>
    </row>
    <row r="155" spans="1:53" ht="15.75" customHeight="1" x14ac:dyDescent="0.35">
      <c r="B155" s="592"/>
      <c r="C155" s="596"/>
      <c r="D155" s="223" t="s">
        <v>6</v>
      </c>
      <c r="E155" s="37">
        <v>11</v>
      </c>
      <c r="F155" s="35">
        <v>25</v>
      </c>
      <c r="G155" s="35">
        <v>25</v>
      </c>
      <c r="H155" s="35">
        <v>42</v>
      </c>
      <c r="I155" s="35">
        <v>50</v>
      </c>
      <c r="J155" s="39">
        <v>53</v>
      </c>
      <c r="K155" s="57">
        <v>0</v>
      </c>
      <c r="L155" s="38">
        <v>54</v>
      </c>
      <c r="M155" s="35">
        <v>1</v>
      </c>
      <c r="N155" s="39">
        <v>53</v>
      </c>
    </row>
    <row r="156" spans="1:53" ht="15.75" customHeight="1" thickBot="1" x14ac:dyDescent="0.4">
      <c r="B156" s="592"/>
      <c r="C156" s="595"/>
      <c r="D156" s="224" t="s">
        <v>4</v>
      </c>
      <c r="E156" s="45">
        <v>2</v>
      </c>
      <c r="F156" s="26">
        <v>6</v>
      </c>
      <c r="G156" s="26">
        <v>6</v>
      </c>
      <c r="H156" s="26">
        <v>14</v>
      </c>
      <c r="I156" s="26">
        <v>14</v>
      </c>
      <c r="J156" s="27">
        <v>14</v>
      </c>
      <c r="K156" s="83">
        <v>0</v>
      </c>
      <c r="L156" s="25">
        <v>14</v>
      </c>
      <c r="M156" s="26">
        <v>0</v>
      </c>
      <c r="N156" s="27">
        <v>14</v>
      </c>
    </row>
    <row r="157" spans="1:53" x14ac:dyDescent="0.35">
      <c r="B157" s="592"/>
      <c r="C157" s="594" t="s">
        <v>26</v>
      </c>
      <c r="D157" s="214" t="s">
        <v>7</v>
      </c>
      <c r="E157" s="48">
        <v>18</v>
      </c>
      <c r="F157" s="18">
        <v>45</v>
      </c>
      <c r="G157" s="18">
        <v>47</v>
      </c>
      <c r="H157" s="18">
        <v>79</v>
      </c>
      <c r="I157" s="18">
        <v>108</v>
      </c>
      <c r="J157" s="19">
        <v>118</v>
      </c>
      <c r="K157" s="55">
        <v>0</v>
      </c>
      <c r="L157" s="17">
        <v>123</v>
      </c>
      <c r="M157" s="18">
        <v>5</v>
      </c>
      <c r="N157" s="19">
        <v>118</v>
      </c>
    </row>
    <row r="158" spans="1:53" ht="16.5" customHeight="1" thickBot="1" x14ac:dyDescent="0.4">
      <c r="B158" s="592"/>
      <c r="C158" s="595"/>
      <c r="D158" s="215" t="s">
        <v>8</v>
      </c>
      <c r="E158" s="45">
        <v>4</v>
      </c>
      <c r="F158" s="26">
        <v>7</v>
      </c>
      <c r="G158" s="26">
        <v>7</v>
      </c>
      <c r="H158" s="26">
        <v>20</v>
      </c>
      <c r="I158" s="26">
        <v>24</v>
      </c>
      <c r="J158" s="27">
        <v>24</v>
      </c>
      <c r="K158" s="83">
        <v>0</v>
      </c>
      <c r="L158" s="25">
        <v>24</v>
      </c>
      <c r="M158" s="26">
        <v>0</v>
      </c>
      <c r="N158" s="27">
        <v>24</v>
      </c>
    </row>
    <row r="159" spans="1:53" ht="16.5" customHeight="1" x14ac:dyDescent="0.35">
      <c r="B159" s="592"/>
      <c r="C159" s="597" t="s">
        <v>62</v>
      </c>
      <c r="D159" s="216" t="s">
        <v>29</v>
      </c>
      <c r="E159" s="48">
        <v>2</v>
      </c>
      <c r="F159" s="18">
        <v>3</v>
      </c>
      <c r="G159" s="18">
        <v>3</v>
      </c>
      <c r="H159" s="18">
        <v>5</v>
      </c>
      <c r="I159" s="18">
        <v>6</v>
      </c>
      <c r="J159" s="19">
        <v>6</v>
      </c>
      <c r="K159" s="55">
        <v>0</v>
      </c>
      <c r="L159" s="17">
        <v>6</v>
      </c>
      <c r="M159" s="18">
        <v>0</v>
      </c>
      <c r="N159" s="19">
        <v>6</v>
      </c>
    </row>
    <row r="160" spans="1:53" ht="12" customHeight="1" thickBot="1" x14ac:dyDescent="0.4">
      <c r="B160" s="592"/>
      <c r="C160" s="598"/>
      <c r="D160" s="228" t="s">
        <v>30</v>
      </c>
      <c r="E160" s="45">
        <v>18</v>
      </c>
      <c r="F160" s="26">
        <v>49</v>
      </c>
      <c r="G160" s="26">
        <v>51</v>
      </c>
      <c r="H160" s="26">
        <v>94</v>
      </c>
      <c r="I160" s="26">
        <v>126</v>
      </c>
      <c r="J160" s="27">
        <v>136</v>
      </c>
      <c r="K160" s="83">
        <v>0</v>
      </c>
      <c r="L160" s="25">
        <v>141</v>
      </c>
      <c r="M160" s="26">
        <v>5</v>
      </c>
      <c r="N160" s="27">
        <v>136</v>
      </c>
    </row>
    <row r="161" spans="2:14" ht="12" customHeight="1" x14ac:dyDescent="0.35">
      <c r="B161" s="592"/>
      <c r="C161" s="594" t="s">
        <v>27</v>
      </c>
      <c r="D161" s="226" t="s">
        <v>31</v>
      </c>
      <c r="E161" s="48">
        <v>0</v>
      </c>
      <c r="F161" s="18">
        <v>0</v>
      </c>
      <c r="G161" s="18">
        <v>0</v>
      </c>
      <c r="H161" s="18">
        <v>0</v>
      </c>
      <c r="I161" s="18">
        <v>0</v>
      </c>
      <c r="J161" s="19">
        <v>0</v>
      </c>
      <c r="K161" s="55">
        <v>0</v>
      </c>
      <c r="L161" s="17">
        <v>0</v>
      </c>
      <c r="M161" s="18">
        <v>0</v>
      </c>
      <c r="N161" s="19">
        <v>0</v>
      </c>
    </row>
    <row r="162" spans="2:14" ht="12" customHeight="1" x14ac:dyDescent="0.35">
      <c r="B162" s="592"/>
      <c r="C162" s="596"/>
      <c r="D162" s="227" t="s">
        <v>32</v>
      </c>
      <c r="E162" s="37">
        <v>0</v>
      </c>
      <c r="F162" s="35">
        <v>0</v>
      </c>
      <c r="G162" s="35">
        <v>0</v>
      </c>
      <c r="H162" s="35">
        <v>0</v>
      </c>
      <c r="I162" s="35">
        <v>0</v>
      </c>
      <c r="J162" s="39">
        <v>0</v>
      </c>
      <c r="K162" s="57">
        <v>0</v>
      </c>
      <c r="L162" s="38">
        <v>0</v>
      </c>
      <c r="M162" s="35">
        <v>0</v>
      </c>
      <c r="N162" s="39">
        <v>0</v>
      </c>
    </row>
    <row r="163" spans="2:14" ht="13.9" thickBot="1" x14ac:dyDescent="0.4">
      <c r="B163" s="592"/>
      <c r="C163" s="598"/>
      <c r="D163" s="225" t="s">
        <v>33</v>
      </c>
      <c r="E163" s="45">
        <v>2</v>
      </c>
      <c r="F163" s="26">
        <v>3</v>
      </c>
      <c r="G163" s="26">
        <v>3</v>
      </c>
      <c r="H163" s="26">
        <v>5</v>
      </c>
      <c r="I163" s="26">
        <v>6</v>
      </c>
      <c r="J163" s="27">
        <v>6</v>
      </c>
      <c r="K163" s="83">
        <v>0</v>
      </c>
      <c r="L163" s="25">
        <v>6</v>
      </c>
      <c r="M163" s="26">
        <v>0</v>
      </c>
      <c r="N163" s="27">
        <v>6</v>
      </c>
    </row>
    <row r="164" spans="2:14" x14ac:dyDescent="0.35">
      <c r="B164" s="592"/>
      <c r="C164" s="594" t="s">
        <v>28</v>
      </c>
      <c r="D164" s="219" t="s">
        <v>34</v>
      </c>
      <c r="E164" s="55">
        <v>0</v>
      </c>
      <c r="F164" s="18">
        <v>0</v>
      </c>
      <c r="G164" s="18">
        <v>0</v>
      </c>
      <c r="H164" s="18">
        <v>0</v>
      </c>
      <c r="I164" s="18">
        <v>0</v>
      </c>
      <c r="J164" s="19">
        <v>0</v>
      </c>
      <c r="K164" s="55">
        <v>0</v>
      </c>
      <c r="L164" s="17">
        <v>0</v>
      </c>
      <c r="M164" s="18">
        <v>0</v>
      </c>
      <c r="N164" s="19">
        <v>0</v>
      </c>
    </row>
    <row r="165" spans="2:14" x14ac:dyDescent="0.35">
      <c r="B165" s="592"/>
      <c r="C165" s="596"/>
      <c r="D165" s="220" t="s">
        <v>36</v>
      </c>
      <c r="E165" s="57">
        <v>1</v>
      </c>
      <c r="F165" s="35">
        <v>1</v>
      </c>
      <c r="G165" s="35">
        <v>1</v>
      </c>
      <c r="H165" s="35">
        <v>1</v>
      </c>
      <c r="I165" s="35">
        <v>1</v>
      </c>
      <c r="J165" s="39">
        <v>1</v>
      </c>
      <c r="K165" s="57">
        <v>0</v>
      </c>
      <c r="L165" s="38">
        <v>1</v>
      </c>
      <c r="M165" s="35">
        <v>0</v>
      </c>
      <c r="N165" s="39">
        <v>1</v>
      </c>
    </row>
    <row r="166" spans="2:14" x14ac:dyDescent="0.35">
      <c r="B166" s="592"/>
      <c r="C166" s="596"/>
      <c r="D166" s="220" t="s">
        <v>35</v>
      </c>
      <c r="E166" s="57">
        <v>1</v>
      </c>
      <c r="F166" s="35">
        <v>1</v>
      </c>
      <c r="G166" s="35">
        <v>1</v>
      </c>
      <c r="H166" s="35">
        <v>1</v>
      </c>
      <c r="I166" s="35">
        <v>1</v>
      </c>
      <c r="J166" s="39">
        <v>1</v>
      </c>
      <c r="K166" s="57">
        <v>0</v>
      </c>
      <c r="L166" s="38">
        <v>1</v>
      </c>
      <c r="M166" s="35">
        <v>0</v>
      </c>
      <c r="N166" s="39">
        <v>1</v>
      </c>
    </row>
    <row r="167" spans="2:14" ht="15.75" customHeight="1" thickBot="1" x14ac:dyDescent="0.4">
      <c r="B167" s="592"/>
      <c r="C167" s="598"/>
      <c r="D167" s="221" t="s">
        <v>37</v>
      </c>
      <c r="E167" s="45">
        <v>0</v>
      </c>
      <c r="F167" s="26">
        <v>1</v>
      </c>
      <c r="G167" s="26">
        <v>1</v>
      </c>
      <c r="H167" s="26">
        <v>3</v>
      </c>
      <c r="I167" s="26">
        <v>4</v>
      </c>
      <c r="J167" s="27">
        <v>4</v>
      </c>
      <c r="K167" s="83">
        <v>0</v>
      </c>
      <c r="L167" s="25">
        <v>4</v>
      </c>
      <c r="M167" s="26">
        <v>0</v>
      </c>
      <c r="N167" s="27">
        <v>4</v>
      </c>
    </row>
    <row r="168" spans="2:14" ht="15.75" customHeight="1" x14ac:dyDescent="0.35">
      <c r="B168" s="592"/>
      <c r="C168" s="594" t="s">
        <v>78</v>
      </c>
      <c r="D168" s="216" t="s">
        <v>29</v>
      </c>
      <c r="E168" s="55">
        <v>22</v>
      </c>
      <c r="F168" s="18">
        <v>52</v>
      </c>
      <c r="G168" s="18">
        <v>54</v>
      </c>
      <c r="H168" s="18">
        <v>99</v>
      </c>
      <c r="I168" s="18">
        <v>132</v>
      </c>
      <c r="J168" s="19">
        <v>142</v>
      </c>
      <c r="K168" s="55">
        <v>0</v>
      </c>
      <c r="L168" s="17">
        <v>142</v>
      </c>
      <c r="M168" s="18">
        <v>0</v>
      </c>
      <c r="N168" s="19">
        <v>142</v>
      </c>
    </row>
    <row r="169" spans="2:14" ht="15.75" customHeight="1" thickBot="1" x14ac:dyDescent="0.4">
      <c r="B169" s="592"/>
      <c r="C169" s="598"/>
      <c r="D169" s="221" t="s">
        <v>30</v>
      </c>
      <c r="E169" s="126">
        <v>0</v>
      </c>
      <c r="F169" s="26">
        <v>0</v>
      </c>
      <c r="G169" s="63">
        <v>0</v>
      </c>
      <c r="H169" s="63">
        <v>0</v>
      </c>
      <c r="I169" s="63">
        <v>0</v>
      </c>
      <c r="J169" s="27">
        <v>0</v>
      </c>
      <c r="K169" s="45">
        <v>0</v>
      </c>
      <c r="L169" s="66">
        <v>0</v>
      </c>
      <c r="M169" s="63">
        <v>0</v>
      </c>
      <c r="N169" s="27">
        <v>0</v>
      </c>
    </row>
    <row r="170" spans="2:14" ht="15.75" customHeight="1" x14ac:dyDescent="0.35">
      <c r="B170" s="592"/>
      <c r="C170" s="594" t="s">
        <v>71</v>
      </c>
      <c r="D170" s="216" t="s">
        <v>72</v>
      </c>
      <c r="E170" s="55">
        <v>9</v>
      </c>
      <c r="F170" s="18">
        <v>13</v>
      </c>
      <c r="G170" s="18">
        <v>13</v>
      </c>
      <c r="H170" s="18">
        <v>21</v>
      </c>
      <c r="I170" s="18">
        <v>37</v>
      </c>
      <c r="J170" s="19">
        <v>44</v>
      </c>
      <c r="K170" s="55">
        <v>0</v>
      </c>
      <c r="L170" s="17">
        <v>44</v>
      </c>
      <c r="M170" s="18">
        <v>0</v>
      </c>
      <c r="N170" s="19">
        <v>44</v>
      </c>
    </row>
    <row r="171" spans="2:14" ht="13.5" customHeight="1" thickBot="1" x14ac:dyDescent="0.4">
      <c r="B171" s="592"/>
      <c r="C171" s="595"/>
      <c r="D171" s="225" t="s">
        <v>73</v>
      </c>
      <c r="E171" s="83">
        <v>13</v>
      </c>
      <c r="F171" s="26">
        <v>39</v>
      </c>
      <c r="G171" s="26">
        <v>41</v>
      </c>
      <c r="H171" s="26">
        <v>78</v>
      </c>
      <c r="I171" s="26">
        <v>95</v>
      </c>
      <c r="J171" s="27">
        <v>98</v>
      </c>
      <c r="K171" s="83">
        <v>0</v>
      </c>
      <c r="L171" s="25">
        <v>98</v>
      </c>
      <c r="M171" s="26">
        <v>0</v>
      </c>
      <c r="N171" s="27">
        <v>98</v>
      </c>
    </row>
    <row r="172" spans="2:14" ht="28.5" customHeight="1" x14ac:dyDescent="0.35">
      <c r="B172" s="592"/>
      <c r="C172" s="602" t="s">
        <v>74</v>
      </c>
      <c r="D172" s="219" t="s">
        <v>79</v>
      </c>
      <c r="E172" s="55">
        <v>2</v>
      </c>
      <c r="F172" s="18">
        <v>7</v>
      </c>
      <c r="G172" s="18">
        <v>7</v>
      </c>
      <c r="H172" s="18">
        <v>9</v>
      </c>
      <c r="I172" s="18">
        <v>14</v>
      </c>
      <c r="J172" s="19">
        <v>19</v>
      </c>
      <c r="K172" s="55">
        <v>0</v>
      </c>
      <c r="L172" s="17">
        <v>19</v>
      </c>
      <c r="M172" s="18">
        <v>0</v>
      </c>
      <c r="N172" s="19">
        <v>19</v>
      </c>
    </row>
    <row r="173" spans="2:14" ht="16.5" customHeight="1" x14ac:dyDescent="0.35">
      <c r="B173" s="592"/>
      <c r="C173" s="603"/>
      <c r="D173" s="220" t="s">
        <v>75</v>
      </c>
      <c r="E173" s="55">
        <v>4</v>
      </c>
      <c r="F173" s="18">
        <v>17</v>
      </c>
      <c r="G173" s="18">
        <v>17</v>
      </c>
      <c r="H173" s="18">
        <v>42</v>
      </c>
      <c r="I173" s="18">
        <v>51</v>
      </c>
      <c r="J173" s="19">
        <v>53</v>
      </c>
      <c r="K173" s="55">
        <v>0</v>
      </c>
      <c r="L173" s="17">
        <v>53</v>
      </c>
      <c r="M173" s="18">
        <v>0</v>
      </c>
      <c r="N173" s="19">
        <v>53</v>
      </c>
    </row>
    <row r="174" spans="2:14" ht="15" customHeight="1" x14ac:dyDescent="0.35">
      <c r="B174" s="592"/>
      <c r="C174" s="603"/>
      <c r="D174" s="220" t="s">
        <v>76</v>
      </c>
      <c r="E174" s="55">
        <v>0</v>
      </c>
      <c r="F174" s="18">
        <v>0</v>
      </c>
      <c r="G174" s="18">
        <v>2</v>
      </c>
      <c r="H174" s="18">
        <v>2</v>
      </c>
      <c r="I174" s="18">
        <v>7</v>
      </c>
      <c r="J174" s="19">
        <v>7</v>
      </c>
      <c r="K174" s="55">
        <v>0</v>
      </c>
      <c r="L174" s="17">
        <v>8</v>
      </c>
      <c r="M174" s="18">
        <v>1</v>
      </c>
      <c r="N174" s="19">
        <v>7</v>
      </c>
    </row>
    <row r="175" spans="2:14" ht="18" customHeight="1" x14ac:dyDescent="0.35">
      <c r="B175" s="592"/>
      <c r="C175" s="603"/>
      <c r="D175" s="220" t="s">
        <v>77</v>
      </c>
      <c r="E175" s="55">
        <v>0</v>
      </c>
      <c r="F175" s="18">
        <v>0</v>
      </c>
      <c r="G175" s="18">
        <v>0</v>
      </c>
      <c r="H175" s="18">
        <v>0</v>
      </c>
      <c r="I175" s="18">
        <v>0</v>
      </c>
      <c r="J175" s="19">
        <v>0</v>
      </c>
      <c r="K175" s="55">
        <v>0</v>
      </c>
      <c r="L175" s="17">
        <v>0</v>
      </c>
      <c r="M175" s="18">
        <v>0</v>
      </c>
      <c r="N175" s="19">
        <v>0</v>
      </c>
    </row>
    <row r="176" spans="2:14" ht="15.75" customHeight="1" thickBot="1" x14ac:dyDescent="0.4">
      <c r="B176" s="592"/>
      <c r="C176" s="604"/>
      <c r="D176" s="221" t="s">
        <v>80</v>
      </c>
      <c r="E176" s="126">
        <v>16</v>
      </c>
      <c r="F176" s="26">
        <v>28</v>
      </c>
      <c r="G176" s="63">
        <v>28</v>
      </c>
      <c r="H176" s="63">
        <v>46</v>
      </c>
      <c r="I176" s="63">
        <v>60</v>
      </c>
      <c r="J176" s="27">
        <v>63</v>
      </c>
      <c r="K176" s="45">
        <v>0</v>
      </c>
      <c r="L176" s="66">
        <v>67</v>
      </c>
      <c r="M176" s="63">
        <v>4</v>
      </c>
      <c r="N176" s="27">
        <v>63</v>
      </c>
    </row>
    <row r="177" spans="1:53" ht="15.75" customHeight="1" x14ac:dyDescent="0.35">
      <c r="B177" s="592"/>
      <c r="C177" s="594" t="s">
        <v>81</v>
      </c>
      <c r="D177" s="216" t="s">
        <v>82</v>
      </c>
      <c r="E177" s="55">
        <v>7</v>
      </c>
      <c r="F177" s="18">
        <v>19</v>
      </c>
      <c r="G177" s="18">
        <v>19</v>
      </c>
      <c r="H177" s="18">
        <v>35</v>
      </c>
      <c r="I177" s="18">
        <v>44</v>
      </c>
      <c r="J177" s="19">
        <v>46</v>
      </c>
      <c r="K177" s="55">
        <v>0</v>
      </c>
      <c r="L177" s="17">
        <v>46</v>
      </c>
      <c r="M177" s="18">
        <v>0</v>
      </c>
      <c r="N177" s="19">
        <v>46</v>
      </c>
    </row>
    <row r="178" spans="1:53" ht="16.5" customHeight="1" x14ac:dyDescent="0.35">
      <c r="B178" s="592"/>
      <c r="C178" s="603"/>
      <c r="D178" s="220" t="s">
        <v>83</v>
      </c>
      <c r="E178" s="55">
        <v>1</v>
      </c>
      <c r="F178" s="18">
        <v>7</v>
      </c>
      <c r="G178" s="18">
        <v>7</v>
      </c>
      <c r="H178" s="18">
        <v>19</v>
      </c>
      <c r="I178" s="18">
        <v>23</v>
      </c>
      <c r="J178" s="19">
        <v>25</v>
      </c>
      <c r="K178" s="55">
        <v>0</v>
      </c>
      <c r="L178" s="17">
        <v>27</v>
      </c>
      <c r="M178" s="18">
        <v>2</v>
      </c>
      <c r="N178" s="19">
        <v>25</v>
      </c>
    </row>
    <row r="179" spans="1:53" ht="13.5" customHeight="1" thickBot="1" x14ac:dyDescent="0.4">
      <c r="B179" s="593"/>
      <c r="C179" s="595"/>
      <c r="D179" s="225" t="s">
        <v>84</v>
      </c>
      <c r="E179" s="83">
        <v>14</v>
      </c>
      <c r="F179" s="26">
        <v>26</v>
      </c>
      <c r="G179" s="26">
        <v>28</v>
      </c>
      <c r="H179" s="26">
        <v>45</v>
      </c>
      <c r="I179" s="26">
        <v>65</v>
      </c>
      <c r="J179" s="27">
        <v>71</v>
      </c>
      <c r="K179" s="83">
        <v>0</v>
      </c>
      <c r="L179" s="25">
        <v>74</v>
      </c>
      <c r="M179" s="26">
        <v>3</v>
      </c>
      <c r="N179" s="27">
        <v>71</v>
      </c>
    </row>
    <row r="180" spans="1:53" s="72" customFormat="1" ht="12.75" customHeight="1" thickBot="1" x14ac:dyDescent="0.4">
      <c r="A180" s="3"/>
      <c r="B180" s="68"/>
      <c r="C180" s="69"/>
      <c r="D180" s="69"/>
      <c r="E180" s="70"/>
      <c r="F180" s="70"/>
      <c r="G180" s="70"/>
      <c r="H180" s="70"/>
      <c r="I180" s="70"/>
      <c r="J180" s="70"/>
      <c r="K180" s="70"/>
      <c r="L180" s="71"/>
      <c r="M180" s="70"/>
      <c r="N180" s="70"/>
      <c r="O180" s="3"/>
      <c r="P180" s="3"/>
      <c r="Q180" s="3"/>
      <c r="R180" s="3"/>
      <c r="S180" s="3"/>
      <c r="T180" s="3"/>
      <c r="U180" s="3"/>
      <c r="V180" s="3"/>
      <c r="W180" s="3"/>
      <c r="X180" s="3"/>
      <c r="Y180" s="3"/>
      <c r="Z180" s="3"/>
      <c r="AA180" s="3"/>
      <c r="AB180" s="3"/>
      <c r="AC180" s="3"/>
      <c r="AD180" s="3"/>
      <c r="AE180" s="3"/>
      <c r="AF180" s="3"/>
      <c r="AG180" s="3"/>
      <c r="AH180" s="3"/>
      <c r="AI180" s="3"/>
      <c r="AJ180" s="3"/>
      <c r="AK180" s="3"/>
      <c r="AL180" s="3"/>
      <c r="AM180" s="3"/>
      <c r="AN180" s="3"/>
      <c r="AO180" s="3"/>
      <c r="AP180" s="3"/>
      <c r="AQ180" s="3"/>
      <c r="AR180" s="3"/>
      <c r="AS180" s="3"/>
      <c r="AT180" s="3"/>
      <c r="AU180" s="3"/>
      <c r="AV180" s="3"/>
      <c r="AW180" s="3"/>
      <c r="AX180" s="3"/>
      <c r="AY180" s="3"/>
      <c r="AZ180" s="3"/>
      <c r="BA180" s="3"/>
    </row>
    <row r="181" spans="1:53" ht="60" customHeight="1" thickBot="1" x14ac:dyDescent="0.55000000000000004">
      <c r="B181" s="205" t="s">
        <v>9</v>
      </c>
      <c r="C181" s="205" t="s">
        <v>51</v>
      </c>
      <c r="D181" s="208" t="s">
        <v>52</v>
      </c>
      <c r="E181" s="73" t="s">
        <v>192</v>
      </c>
      <c r="F181" s="7" t="s">
        <v>193</v>
      </c>
      <c r="G181" s="7" t="s">
        <v>194</v>
      </c>
      <c r="H181" s="7" t="s">
        <v>195</v>
      </c>
      <c r="I181" s="7" t="s">
        <v>196</v>
      </c>
      <c r="J181" s="8" t="s">
        <v>197</v>
      </c>
      <c r="K181" s="74" t="s">
        <v>23</v>
      </c>
      <c r="L181" s="75" t="s">
        <v>21</v>
      </c>
      <c r="M181" s="74" t="s">
        <v>22</v>
      </c>
      <c r="N181" s="8" t="s">
        <v>24</v>
      </c>
    </row>
    <row r="182" spans="1:53" ht="23.45" customHeight="1" thickBot="1" x14ac:dyDescent="0.4">
      <c r="B182" s="591" t="s">
        <v>225</v>
      </c>
      <c r="C182" s="116" t="s">
        <v>205</v>
      </c>
      <c r="D182" s="117" t="s">
        <v>204</v>
      </c>
      <c r="E182" s="122">
        <f>SUM(E183:E184)/SUM(E151:E152)*100</f>
        <v>20</v>
      </c>
      <c r="F182" s="123">
        <f>SUM(F183:F184)/SUM(F151:F152)*100</f>
        <v>32.692307692307693</v>
      </c>
      <c r="G182" s="123">
        <f t="shared" ref="G182:N182" si="4">SUM(G183:G184)/SUM(G151:G152)*100</f>
        <v>31.481481481481481</v>
      </c>
      <c r="H182" s="123">
        <f t="shared" si="4"/>
        <v>42.424242424242422</v>
      </c>
      <c r="I182" s="123">
        <f t="shared" si="4"/>
        <v>38.636363636363633</v>
      </c>
      <c r="J182" s="125">
        <f t="shared" si="4"/>
        <v>37.323943661971832</v>
      </c>
      <c r="K182" s="128" t="e">
        <f t="shared" si="4"/>
        <v>#DIV/0!</v>
      </c>
      <c r="L182" s="123">
        <f t="shared" si="4"/>
        <v>36.054421768707485</v>
      </c>
      <c r="M182" s="123">
        <f t="shared" si="4"/>
        <v>0</v>
      </c>
      <c r="N182" s="127">
        <f t="shared" si="4"/>
        <v>37.323943661971832</v>
      </c>
    </row>
    <row r="183" spans="1:53" ht="15" customHeight="1" x14ac:dyDescent="0.35">
      <c r="B183" s="592"/>
      <c r="C183" s="594" t="s">
        <v>2</v>
      </c>
      <c r="D183" s="229" t="s">
        <v>0</v>
      </c>
      <c r="E183" s="48">
        <v>4</v>
      </c>
      <c r="F183" s="18">
        <v>12</v>
      </c>
      <c r="G183" s="18">
        <v>12</v>
      </c>
      <c r="H183" s="18">
        <v>23</v>
      </c>
      <c r="I183" s="18">
        <v>29</v>
      </c>
      <c r="J183" s="19">
        <v>30</v>
      </c>
      <c r="K183" s="55">
        <v>0</v>
      </c>
      <c r="L183" s="17">
        <v>30</v>
      </c>
      <c r="M183" s="18">
        <v>0</v>
      </c>
      <c r="N183" s="19">
        <v>30</v>
      </c>
    </row>
    <row r="184" spans="1:53" ht="15.75" customHeight="1" thickBot="1" x14ac:dyDescent="0.4">
      <c r="B184" s="592"/>
      <c r="C184" s="595"/>
      <c r="D184" s="230" t="s">
        <v>1</v>
      </c>
      <c r="E184" s="24">
        <v>0</v>
      </c>
      <c r="F184" s="22">
        <v>5</v>
      </c>
      <c r="G184" s="22">
        <v>5</v>
      </c>
      <c r="H184" s="22">
        <v>19</v>
      </c>
      <c r="I184" s="22">
        <v>22</v>
      </c>
      <c r="J184" s="61">
        <v>23</v>
      </c>
      <c r="K184" s="78">
        <v>0</v>
      </c>
      <c r="L184" s="25">
        <v>23</v>
      </c>
      <c r="M184" s="26">
        <v>0</v>
      </c>
      <c r="N184" s="27">
        <v>23</v>
      </c>
    </row>
    <row r="185" spans="1:53" ht="15.75" customHeight="1" x14ac:dyDescent="0.35">
      <c r="B185" s="592"/>
      <c r="C185" s="594" t="s">
        <v>25</v>
      </c>
      <c r="D185" s="231" t="s">
        <v>3</v>
      </c>
      <c r="E185" s="16">
        <v>0</v>
      </c>
      <c r="F185" s="14">
        <v>0</v>
      </c>
      <c r="G185" s="14">
        <v>0</v>
      </c>
      <c r="H185" s="14">
        <v>4</v>
      </c>
      <c r="I185" s="14">
        <v>5</v>
      </c>
      <c r="J185" s="32">
        <v>5</v>
      </c>
      <c r="K185" s="80">
        <v>0</v>
      </c>
      <c r="L185" s="31">
        <v>5</v>
      </c>
      <c r="M185" s="14">
        <v>0</v>
      </c>
      <c r="N185" s="32">
        <v>5</v>
      </c>
    </row>
    <row r="186" spans="1:53" ht="15.75" customHeight="1" x14ac:dyDescent="0.35">
      <c r="B186" s="592"/>
      <c r="C186" s="596"/>
      <c r="D186" s="232" t="s">
        <v>5</v>
      </c>
      <c r="E186" s="37">
        <v>0</v>
      </c>
      <c r="F186" s="35">
        <v>1</v>
      </c>
      <c r="G186" s="35">
        <v>1</v>
      </c>
      <c r="H186" s="35">
        <v>6</v>
      </c>
      <c r="I186" s="35">
        <v>8</v>
      </c>
      <c r="J186" s="39">
        <v>9</v>
      </c>
      <c r="K186" s="57">
        <v>0</v>
      </c>
      <c r="L186" s="38">
        <v>9</v>
      </c>
      <c r="M186" s="35">
        <v>0</v>
      </c>
      <c r="N186" s="39">
        <v>9</v>
      </c>
    </row>
    <row r="187" spans="1:53" ht="15.75" customHeight="1" x14ac:dyDescent="0.35">
      <c r="B187" s="592"/>
      <c r="C187" s="596"/>
      <c r="D187" s="232" t="s">
        <v>6</v>
      </c>
      <c r="E187" s="37">
        <v>3</v>
      </c>
      <c r="F187" s="35">
        <v>12</v>
      </c>
      <c r="G187" s="35">
        <v>12</v>
      </c>
      <c r="H187" s="35">
        <v>24</v>
      </c>
      <c r="I187" s="35">
        <v>30</v>
      </c>
      <c r="J187" s="39">
        <v>31</v>
      </c>
      <c r="K187" s="57">
        <v>0</v>
      </c>
      <c r="L187" s="38">
        <v>31</v>
      </c>
      <c r="M187" s="35">
        <v>0</v>
      </c>
      <c r="N187" s="39">
        <v>31</v>
      </c>
    </row>
    <row r="188" spans="1:53" ht="15.75" customHeight="1" thickBot="1" x14ac:dyDescent="0.4">
      <c r="B188" s="592"/>
      <c r="C188" s="595"/>
      <c r="D188" s="233" t="s">
        <v>4</v>
      </c>
      <c r="E188" s="45">
        <v>1</v>
      </c>
      <c r="F188" s="26">
        <v>4</v>
      </c>
      <c r="G188" s="26">
        <v>4</v>
      </c>
      <c r="H188" s="26">
        <v>8</v>
      </c>
      <c r="I188" s="26">
        <v>8</v>
      </c>
      <c r="J188" s="27">
        <v>8</v>
      </c>
      <c r="K188" s="83">
        <v>0</v>
      </c>
      <c r="L188" s="25">
        <v>8</v>
      </c>
      <c r="M188" s="26">
        <v>0</v>
      </c>
      <c r="N188" s="27">
        <v>8</v>
      </c>
    </row>
    <row r="189" spans="1:53" x14ac:dyDescent="0.35">
      <c r="B189" s="592"/>
      <c r="C189" s="594" t="s">
        <v>26</v>
      </c>
      <c r="D189" s="234" t="s">
        <v>7</v>
      </c>
      <c r="E189" s="48">
        <v>2</v>
      </c>
      <c r="F189" s="18">
        <v>13</v>
      </c>
      <c r="G189" s="18">
        <v>13</v>
      </c>
      <c r="H189" s="18">
        <v>25</v>
      </c>
      <c r="I189" s="18">
        <v>33</v>
      </c>
      <c r="J189" s="19">
        <v>35</v>
      </c>
      <c r="K189" s="55">
        <v>0</v>
      </c>
      <c r="L189" s="17">
        <v>35</v>
      </c>
      <c r="M189" s="18">
        <v>0</v>
      </c>
      <c r="N189" s="19">
        <v>35</v>
      </c>
    </row>
    <row r="190" spans="1:53" ht="16.5" customHeight="1" thickBot="1" x14ac:dyDescent="0.4">
      <c r="B190" s="592"/>
      <c r="C190" s="595"/>
      <c r="D190" s="228" t="s">
        <v>8</v>
      </c>
      <c r="E190" s="45">
        <v>2</v>
      </c>
      <c r="F190" s="26">
        <v>4</v>
      </c>
      <c r="G190" s="26">
        <v>4</v>
      </c>
      <c r="H190" s="26">
        <v>17</v>
      </c>
      <c r="I190" s="26">
        <v>18</v>
      </c>
      <c r="J190" s="27">
        <v>18</v>
      </c>
      <c r="K190" s="83">
        <v>0</v>
      </c>
      <c r="L190" s="25">
        <v>18</v>
      </c>
      <c r="M190" s="26">
        <v>0</v>
      </c>
      <c r="N190" s="27">
        <v>18</v>
      </c>
    </row>
    <row r="191" spans="1:53" ht="16.5" customHeight="1" x14ac:dyDescent="0.35">
      <c r="B191" s="592"/>
      <c r="C191" s="597" t="s">
        <v>62</v>
      </c>
      <c r="D191" s="226" t="s">
        <v>29</v>
      </c>
      <c r="E191" s="48">
        <v>0</v>
      </c>
      <c r="F191" s="18">
        <v>0</v>
      </c>
      <c r="G191" s="18">
        <v>0</v>
      </c>
      <c r="H191" s="18">
        <v>1</v>
      </c>
      <c r="I191" s="18">
        <v>1</v>
      </c>
      <c r="J191" s="19">
        <v>1</v>
      </c>
      <c r="K191" s="55">
        <v>0</v>
      </c>
      <c r="L191" s="17">
        <v>1</v>
      </c>
      <c r="M191" s="18">
        <v>0</v>
      </c>
      <c r="N191" s="19">
        <v>1</v>
      </c>
    </row>
    <row r="192" spans="1:53" ht="12" customHeight="1" thickBot="1" x14ac:dyDescent="0.4">
      <c r="B192" s="592"/>
      <c r="C192" s="598"/>
      <c r="D192" s="228" t="s">
        <v>30</v>
      </c>
      <c r="E192" s="45">
        <v>4</v>
      </c>
      <c r="F192" s="26">
        <v>17</v>
      </c>
      <c r="G192" s="26">
        <v>17</v>
      </c>
      <c r="H192" s="26">
        <v>41</v>
      </c>
      <c r="I192" s="26">
        <v>50</v>
      </c>
      <c r="J192" s="27">
        <v>52</v>
      </c>
      <c r="K192" s="83">
        <v>0</v>
      </c>
      <c r="L192" s="25">
        <v>52</v>
      </c>
      <c r="M192" s="26">
        <v>0</v>
      </c>
      <c r="N192" s="27">
        <v>52</v>
      </c>
    </row>
    <row r="193" spans="1:53" ht="12" customHeight="1" x14ac:dyDescent="0.35">
      <c r="B193" s="592"/>
      <c r="C193" s="594" t="s">
        <v>27</v>
      </c>
      <c r="D193" s="226" t="s">
        <v>31</v>
      </c>
      <c r="E193" s="48">
        <v>0</v>
      </c>
      <c r="F193" s="18">
        <v>0</v>
      </c>
      <c r="G193" s="18">
        <v>0</v>
      </c>
      <c r="H193" s="18">
        <v>0</v>
      </c>
      <c r="I193" s="18">
        <v>0</v>
      </c>
      <c r="J193" s="19">
        <v>0</v>
      </c>
      <c r="K193" s="55">
        <v>0</v>
      </c>
      <c r="L193" s="17">
        <v>0</v>
      </c>
      <c r="M193" s="18">
        <v>0</v>
      </c>
      <c r="N193" s="19">
        <v>0</v>
      </c>
    </row>
    <row r="194" spans="1:53" ht="12" customHeight="1" x14ac:dyDescent="0.35">
      <c r="B194" s="592"/>
      <c r="C194" s="596"/>
      <c r="D194" s="227" t="s">
        <v>32</v>
      </c>
      <c r="E194" s="37">
        <v>0</v>
      </c>
      <c r="F194" s="35">
        <v>0</v>
      </c>
      <c r="G194" s="35">
        <v>0</v>
      </c>
      <c r="H194" s="35">
        <v>0</v>
      </c>
      <c r="I194" s="35">
        <v>0</v>
      </c>
      <c r="J194" s="39">
        <v>0</v>
      </c>
      <c r="K194" s="57">
        <v>0</v>
      </c>
      <c r="L194" s="38">
        <v>0</v>
      </c>
      <c r="M194" s="35">
        <v>0</v>
      </c>
      <c r="N194" s="39">
        <v>0</v>
      </c>
    </row>
    <row r="195" spans="1:53" ht="13.9" thickBot="1" x14ac:dyDescent="0.4">
      <c r="B195" s="592"/>
      <c r="C195" s="598"/>
      <c r="D195" s="225" t="s">
        <v>33</v>
      </c>
      <c r="E195" s="45">
        <v>0</v>
      </c>
      <c r="F195" s="26">
        <v>0</v>
      </c>
      <c r="G195" s="26">
        <v>0</v>
      </c>
      <c r="H195" s="26">
        <v>1</v>
      </c>
      <c r="I195" s="26">
        <v>1</v>
      </c>
      <c r="J195" s="27">
        <v>1</v>
      </c>
      <c r="K195" s="83">
        <v>0</v>
      </c>
      <c r="L195" s="25">
        <v>1</v>
      </c>
      <c r="M195" s="26">
        <v>0</v>
      </c>
      <c r="N195" s="27">
        <v>1</v>
      </c>
    </row>
    <row r="196" spans="1:53" x14ac:dyDescent="0.35">
      <c r="B196" s="592"/>
      <c r="C196" s="594" t="s">
        <v>28</v>
      </c>
      <c r="D196" s="235" t="s">
        <v>34</v>
      </c>
      <c r="E196" s="55">
        <v>0</v>
      </c>
      <c r="F196" s="18">
        <v>0</v>
      </c>
      <c r="G196" s="18">
        <v>0</v>
      </c>
      <c r="H196" s="18">
        <v>0</v>
      </c>
      <c r="I196" s="18">
        <v>0</v>
      </c>
      <c r="J196" s="19">
        <v>0</v>
      </c>
      <c r="K196" s="55">
        <v>0</v>
      </c>
      <c r="L196" s="17">
        <v>0</v>
      </c>
      <c r="M196" s="18">
        <v>0</v>
      </c>
      <c r="N196" s="19">
        <v>0</v>
      </c>
    </row>
    <row r="197" spans="1:53" x14ac:dyDescent="0.35">
      <c r="B197" s="592"/>
      <c r="C197" s="596"/>
      <c r="D197" s="236" t="s">
        <v>36</v>
      </c>
      <c r="E197" s="57">
        <v>0</v>
      </c>
      <c r="F197" s="35">
        <v>0</v>
      </c>
      <c r="G197" s="35">
        <v>0</v>
      </c>
      <c r="H197" s="35">
        <v>0</v>
      </c>
      <c r="I197" s="35">
        <v>0</v>
      </c>
      <c r="J197" s="39">
        <v>0</v>
      </c>
      <c r="K197" s="57">
        <v>0</v>
      </c>
      <c r="L197" s="38">
        <v>0</v>
      </c>
      <c r="M197" s="35">
        <v>0</v>
      </c>
      <c r="N197" s="39">
        <v>0</v>
      </c>
    </row>
    <row r="198" spans="1:53" x14ac:dyDescent="0.35">
      <c r="B198" s="592"/>
      <c r="C198" s="596"/>
      <c r="D198" s="236" t="s">
        <v>35</v>
      </c>
      <c r="E198" s="57">
        <v>0</v>
      </c>
      <c r="F198" s="35">
        <v>0</v>
      </c>
      <c r="G198" s="35">
        <v>0</v>
      </c>
      <c r="H198" s="35">
        <v>0</v>
      </c>
      <c r="I198" s="35">
        <v>0</v>
      </c>
      <c r="J198" s="39">
        <v>0</v>
      </c>
      <c r="K198" s="57">
        <v>0</v>
      </c>
      <c r="L198" s="38">
        <v>0</v>
      </c>
      <c r="M198" s="35">
        <v>0</v>
      </c>
      <c r="N198" s="39">
        <v>0</v>
      </c>
    </row>
    <row r="199" spans="1:53" ht="15.75" customHeight="1" thickBot="1" x14ac:dyDescent="0.4">
      <c r="B199" s="592"/>
      <c r="C199" s="598"/>
      <c r="D199" s="237" t="s">
        <v>37</v>
      </c>
      <c r="E199" s="45">
        <v>0</v>
      </c>
      <c r="F199" s="26">
        <v>0</v>
      </c>
      <c r="G199" s="26">
        <v>0</v>
      </c>
      <c r="H199" s="26">
        <v>1</v>
      </c>
      <c r="I199" s="26">
        <v>1</v>
      </c>
      <c r="J199" s="27">
        <v>1</v>
      </c>
      <c r="K199" s="83">
        <v>0</v>
      </c>
      <c r="L199" s="25">
        <v>1</v>
      </c>
      <c r="M199" s="26">
        <v>0</v>
      </c>
      <c r="N199" s="27">
        <v>1</v>
      </c>
    </row>
    <row r="200" spans="1:53" ht="15.75" customHeight="1" x14ac:dyDescent="0.35">
      <c r="B200" s="592"/>
      <c r="C200" s="594" t="s">
        <v>81</v>
      </c>
      <c r="D200" s="226" t="s">
        <v>82</v>
      </c>
      <c r="E200" s="55">
        <v>4</v>
      </c>
      <c r="F200" s="18">
        <v>14</v>
      </c>
      <c r="G200" s="18">
        <v>14</v>
      </c>
      <c r="H200" s="18">
        <v>28</v>
      </c>
      <c r="I200" s="18">
        <v>34</v>
      </c>
      <c r="J200" s="19">
        <v>35</v>
      </c>
      <c r="K200" s="55">
        <v>0</v>
      </c>
      <c r="L200" s="17">
        <v>35</v>
      </c>
      <c r="M200" s="18">
        <v>0</v>
      </c>
      <c r="N200" s="19">
        <v>35</v>
      </c>
    </row>
    <row r="201" spans="1:53" ht="15" customHeight="1" x14ac:dyDescent="0.35">
      <c r="B201" s="592"/>
      <c r="C201" s="603"/>
      <c r="D201" s="236" t="s">
        <v>83</v>
      </c>
      <c r="E201" s="55">
        <v>0</v>
      </c>
      <c r="F201" s="18">
        <v>3</v>
      </c>
      <c r="G201" s="18">
        <v>3</v>
      </c>
      <c r="H201" s="18">
        <v>14</v>
      </c>
      <c r="I201" s="18">
        <v>17</v>
      </c>
      <c r="J201" s="19">
        <v>18</v>
      </c>
      <c r="K201" s="55">
        <v>0</v>
      </c>
      <c r="L201" s="17">
        <v>18</v>
      </c>
      <c r="M201" s="18">
        <v>0</v>
      </c>
      <c r="N201" s="19">
        <v>18</v>
      </c>
    </row>
    <row r="202" spans="1:53" ht="13.5" customHeight="1" thickBot="1" x14ac:dyDescent="0.4">
      <c r="B202" s="593"/>
      <c r="C202" s="595"/>
      <c r="D202" s="225" t="s">
        <v>84</v>
      </c>
      <c r="E202" s="83">
        <v>0</v>
      </c>
      <c r="F202" s="26">
        <v>0</v>
      </c>
      <c r="G202" s="26">
        <v>0</v>
      </c>
      <c r="H202" s="26">
        <v>0</v>
      </c>
      <c r="I202" s="26">
        <v>0</v>
      </c>
      <c r="J202" s="27">
        <v>0</v>
      </c>
      <c r="K202" s="83">
        <v>0</v>
      </c>
      <c r="L202" s="25">
        <v>0</v>
      </c>
      <c r="M202" s="26">
        <v>0</v>
      </c>
      <c r="N202" s="27">
        <v>0</v>
      </c>
    </row>
    <row r="203" spans="1:53" s="72" customFormat="1" ht="12" customHeight="1" thickBot="1" x14ac:dyDescent="0.4">
      <c r="A203" s="3"/>
      <c r="B203" s="68"/>
      <c r="C203" s="69"/>
      <c r="D203" s="69"/>
      <c r="E203" s="70"/>
      <c r="F203" s="70"/>
      <c r="G203" s="70"/>
      <c r="H203" s="70"/>
      <c r="I203" s="70"/>
      <c r="J203" s="70"/>
      <c r="K203" s="70"/>
      <c r="L203" s="71"/>
      <c r="M203" s="70"/>
      <c r="N203" s="70"/>
      <c r="O203" s="3"/>
      <c r="P203" s="3"/>
      <c r="Q203" s="3"/>
      <c r="R203" s="3"/>
      <c r="S203" s="3"/>
      <c r="T203" s="3"/>
      <c r="U203" s="3"/>
      <c r="V203" s="3"/>
      <c r="W203" s="3"/>
      <c r="X203" s="3"/>
      <c r="Y203" s="3"/>
      <c r="Z203" s="3"/>
      <c r="AA203" s="3"/>
      <c r="AB203" s="3"/>
      <c r="AC203" s="3"/>
      <c r="AD203" s="3"/>
      <c r="AE203" s="3"/>
      <c r="AF203" s="3"/>
      <c r="AG203" s="3"/>
      <c r="AH203" s="3"/>
      <c r="AI203" s="3"/>
      <c r="AJ203" s="3"/>
      <c r="AK203" s="3"/>
      <c r="AL203" s="3"/>
      <c r="AM203" s="3"/>
      <c r="AN203" s="3"/>
      <c r="AO203" s="3"/>
      <c r="AP203" s="3"/>
      <c r="AQ203" s="3"/>
      <c r="AR203" s="3"/>
      <c r="AS203" s="3"/>
      <c r="AT203" s="3"/>
      <c r="AU203" s="3"/>
      <c r="AV203" s="3"/>
      <c r="AW203" s="3"/>
      <c r="AX203" s="3"/>
      <c r="AY203" s="3"/>
      <c r="AZ203" s="3"/>
      <c r="BA203" s="3"/>
    </row>
    <row r="204" spans="1:53" ht="57.6" customHeight="1" thickBot="1" x14ac:dyDescent="0.55000000000000004">
      <c r="B204" s="205" t="s">
        <v>9</v>
      </c>
      <c r="C204" s="205" t="s">
        <v>51</v>
      </c>
      <c r="D204" s="208" t="s">
        <v>52</v>
      </c>
      <c r="E204" s="73" t="s">
        <v>192</v>
      </c>
      <c r="F204" s="7" t="s">
        <v>193</v>
      </c>
      <c r="G204" s="7" t="s">
        <v>194</v>
      </c>
      <c r="H204" s="7" t="s">
        <v>195</v>
      </c>
      <c r="I204" s="7" t="s">
        <v>196</v>
      </c>
      <c r="J204" s="8" t="s">
        <v>197</v>
      </c>
      <c r="K204" s="74" t="s">
        <v>23</v>
      </c>
      <c r="L204" s="75" t="s">
        <v>21</v>
      </c>
      <c r="M204" s="74" t="s">
        <v>22</v>
      </c>
      <c r="N204" s="8" t="s">
        <v>24</v>
      </c>
    </row>
    <row r="205" spans="1:53" ht="23.1" customHeight="1" thickBot="1" x14ac:dyDescent="0.4">
      <c r="B205" s="591" t="s">
        <v>226</v>
      </c>
      <c r="C205" s="116" t="s">
        <v>205</v>
      </c>
      <c r="D205" s="117" t="s">
        <v>204</v>
      </c>
      <c r="E205" s="129">
        <f>SUM(E206:E207)/SUM(E151:E152)*100</f>
        <v>0</v>
      </c>
      <c r="F205" s="130">
        <f t="shared" ref="F205:N205" si="5">SUM(F206:F207)/SUM(F151:F152)*100</f>
        <v>0</v>
      </c>
      <c r="G205" s="127">
        <f t="shared" si="5"/>
        <v>3.7037037037037033</v>
      </c>
      <c r="H205" s="127">
        <f t="shared" si="5"/>
        <v>2.0202020202020203</v>
      </c>
      <c r="I205" s="127">
        <f t="shared" si="5"/>
        <v>5.3030303030303028</v>
      </c>
      <c r="J205" s="125">
        <f t="shared" si="5"/>
        <v>4.929577464788732</v>
      </c>
      <c r="K205" s="122" t="e">
        <f t="shared" si="5"/>
        <v>#DIV/0!</v>
      </c>
      <c r="L205" s="127">
        <f t="shared" si="5"/>
        <v>5.4421768707482991</v>
      </c>
      <c r="M205" s="131">
        <f t="shared" si="5"/>
        <v>20</v>
      </c>
      <c r="N205" s="132">
        <f t="shared" si="5"/>
        <v>4.929577464788732</v>
      </c>
    </row>
    <row r="206" spans="1:53" ht="15" customHeight="1" x14ac:dyDescent="0.35">
      <c r="B206" s="592"/>
      <c r="C206" s="594" t="s">
        <v>2</v>
      </c>
      <c r="D206" s="229" t="s">
        <v>0</v>
      </c>
      <c r="E206" s="133">
        <v>0</v>
      </c>
      <c r="F206" s="134">
        <v>0</v>
      </c>
      <c r="G206" s="134">
        <v>1</v>
      </c>
      <c r="H206" s="18">
        <v>1</v>
      </c>
      <c r="I206" s="18">
        <v>5</v>
      </c>
      <c r="J206" s="19">
        <v>5</v>
      </c>
      <c r="K206" s="55">
        <v>0</v>
      </c>
      <c r="L206" s="17">
        <v>6</v>
      </c>
      <c r="M206" s="18">
        <v>1</v>
      </c>
      <c r="N206" s="19">
        <v>5</v>
      </c>
    </row>
    <row r="207" spans="1:53" ht="15.75" customHeight="1" thickBot="1" x14ac:dyDescent="0.4">
      <c r="B207" s="592"/>
      <c r="C207" s="595"/>
      <c r="D207" s="230" t="s">
        <v>1</v>
      </c>
      <c r="E207" s="135">
        <v>0</v>
      </c>
      <c r="F207" s="136">
        <v>0</v>
      </c>
      <c r="G207" s="136">
        <v>1</v>
      </c>
      <c r="H207" s="22">
        <v>1</v>
      </c>
      <c r="I207" s="22">
        <v>2</v>
      </c>
      <c r="J207" s="61">
        <v>2</v>
      </c>
      <c r="K207" s="78">
        <v>0</v>
      </c>
      <c r="L207" s="25">
        <v>2</v>
      </c>
      <c r="M207" s="26">
        <v>0</v>
      </c>
      <c r="N207" s="27">
        <v>2</v>
      </c>
    </row>
    <row r="208" spans="1:53" ht="15.75" customHeight="1" x14ac:dyDescent="0.35">
      <c r="B208" s="592"/>
      <c r="C208" s="594" t="s">
        <v>25</v>
      </c>
      <c r="D208" s="231" t="s">
        <v>3</v>
      </c>
      <c r="E208" s="16">
        <v>0</v>
      </c>
      <c r="F208" s="14">
        <v>0</v>
      </c>
      <c r="G208" s="14">
        <v>0</v>
      </c>
      <c r="H208" s="14">
        <v>0</v>
      </c>
      <c r="I208" s="14">
        <v>3</v>
      </c>
      <c r="J208" s="32">
        <v>3</v>
      </c>
      <c r="K208" s="80">
        <v>0</v>
      </c>
      <c r="L208" s="31">
        <v>3</v>
      </c>
      <c r="M208" s="14">
        <v>0</v>
      </c>
      <c r="N208" s="32">
        <v>3</v>
      </c>
    </row>
    <row r="209" spans="2:14" ht="15.75" customHeight="1" x14ac:dyDescent="0.35">
      <c r="B209" s="592"/>
      <c r="C209" s="596"/>
      <c r="D209" s="232" t="s">
        <v>5</v>
      </c>
      <c r="E209" s="37">
        <v>0</v>
      </c>
      <c r="F209" s="35">
        <v>0</v>
      </c>
      <c r="G209" s="35">
        <v>2</v>
      </c>
      <c r="H209" s="35">
        <v>2</v>
      </c>
      <c r="I209" s="35">
        <v>4</v>
      </c>
      <c r="J209" s="39">
        <v>4</v>
      </c>
      <c r="K209" s="57">
        <v>0</v>
      </c>
      <c r="L209" s="38">
        <v>5</v>
      </c>
      <c r="M209" s="35">
        <v>1</v>
      </c>
      <c r="N209" s="39">
        <v>4</v>
      </c>
    </row>
    <row r="210" spans="2:14" ht="15.75" customHeight="1" x14ac:dyDescent="0.35">
      <c r="B210" s="592"/>
      <c r="C210" s="596"/>
      <c r="D210" s="232" t="s">
        <v>6</v>
      </c>
      <c r="E210" s="37">
        <v>0</v>
      </c>
      <c r="F210" s="35">
        <v>0</v>
      </c>
      <c r="G210" s="35">
        <v>0</v>
      </c>
      <c r="H210" s="35">
        <v>0</v>
      </c>
      <c r="I210" s="35">
        <v>0</v>
      </c>
      <c r="J210" s="39">
        <v>0</v>
      </c>
      <c r="K210" s="57">
        <v>0</v>
      </c>
      <c r="L210" s="38">
        <v>0</v>
      </c>
      <c r="M210" s="35">
        <v>0</v>
      </c>
      <c r="N210" s="39">
        <v>0</v>
      </c>
    </row>
    <row r="211" spans="2:14" ht="15.75" customHeight="1" thickBot="1" x14ac:dyDescent="0.4">
      <c r="B211" s="592"/>
      <c r="C211" s="595"/>
      <c r="D211" s="233" t="s">
        <v>4</v>
      </c>
      <c r="E211" s="45">
        <v>0</v>
      </c>
      <c r="F211" s="26">
        <v>0</v>
      </c>
      <c r="G211" s="26">
        <v>0</v>
      </c>
      <c r="H211" s="26">
        <v>0</v>
      </c>
      <c r="I211" s="26">
        <v>0</v>
      </c>
      <c r="J211" s="27">
        <v>0</v>
      </c>
      <c r="K211" s="83">
        <v>0</v>
      </c>
      <c r="L211" s="25">
        <v>0</v>
      </c>
      <c r="M211" s="26">
        <v>0</v>
      </c>
      <c r="N211" s="27">
        <v>0</v>
      </c>
    </row>
    <row r="212" spans="2:14" x14ac:dyDescent="0.35">
      <c r="B212" s="592"/>
      <c r="C212" s="594" t="s">
        <v>26</v>
      </c>
      <c r="D212" s="234" t="s">
        <v>7</v>
      </c>
      <c r="E212" s="48">
        <v>0</v>
      </c>
      <c r="F212" s="18">
        <v>0</v>
      </c>
      <c r="G212" s="18">
        <v>2</v>
      </c>
      <c r="H212" s="18">
        <v>2</v>
      </c>
      <c r="I212" s="18">
        <v>7</v>
      </c>
      <c r="J212" s="19">
        <v>7</v>
      </c>
      <c r="K212" s="55">
        <v>0</v>
      </c>
      <c r="L212" s="17">
        <v>8</v>
      </c>
      <c r="M212" s="18">
        <v>1</v>
      </c>
      <c r="N212" s="19">
        <v>7</v>
      </c>
    </row>
    <row r="213" spans="2:14" ht="16.5" customHeight="1" thickBot="1" x14ac:dyDescent="0.4">
      <c r="B213" s="592"/>
      <c r="C213" s="595"/>
      <c r="D213" s="228" t="s">
        <v>8</v>
      </c>
      <c r="E213" s="45">
        <v>0</v>
      </c>
      <c r="F213" s="26">
        <v>0</v>
      </c>
      <c r="G213" s="26">
        <v>0</v>
      </c>
      <c r="H213" s="26">
        <v>0</v>
      </c>
      <c r="I213" s="26">
        <v>0</v>
      </c>
      <c r="J213" s="27">
        <v>0</v>
      </c>
      <c r="K213" s="83">
        <v>0</v>
      </c>
      <c r="L213" s="25">
        <v>0</v>
      </c>
      <c r="M213" s="26">
        <v>0</v>
      </c>
      <c r="N213" s="27">
        <v>0</v>
      </c>
    </row>
    <row r="214" spans="2:14" ht="16.5" customHeight="1" x14ac:dyDescent="0.35">
      <c r="B214" s="592"/>
      <c r="C214" s="597" t="s">
        <v>62</v>
      </c>
      <c r="D214" s="226" t="s">
        <v>29</v>
      </c>
      <c r="E214" s="48">
        <v>0</v>
      </c>
      <c r="F214" s="18">
        <v>0</v>
      </c>
      <c r="G214" s="18">
        <v>0</v>
      </c>
      <c r="H214" s="18">
        <v>0</v>
      </c>
      <c r="I214" s="18">
        <v>0</v>
      </c>
      <c r="J214" s="19">
        <v>0</v>
      </c>
      <c r="K214" s="55">
        <v>0</v>
      </c>
      <c r="L214" s="17">
        <v>0</v>
      </c>
      <c r="M214" s="18">
        <v>0</v>
      </c>
      <c r="N214" s="19">
        <v>0</v>
      </c>
    </row>
    <row r="215" spans="2:14" ht="17.25" customHeight="1" thickBot="1" x14ac:dyDescent="0.4">
      <c r="B215" s="592"/>
      <c r="C215" s="598"/>
      <c r="D215" s="228" t="s">
        <v>30</v>
      </c>
      <c r="E215" s="45">
        <v>0</v>
      </c>
      <c r="F215" s="26">
        <v>0</v>
      </c>
      <c r="G215" s="26">
        <v>2</v>
      </c>
      <c r="H215" s="26">
        <v>2</v>
      </c>
      <c r="I215" s="26">
        <v>7</v>
      </c>
      <c r="J215" s="27">
        <v>7</v>
      </c>
      <c r="K215" s="83">
        <v>0</v>
      </c>
      <c r="L215" s="25">
        <v>8</v>
      </c>
      <c r="M215" s="26">
        <v>1</v>
      </c>
      <c r="N215" s="27">
        <v>7</v>
      </c>
    </row>
    <row r="216" spans="2:14" ht="12" customHeight="1" x14ac:dyDescent="0.35">
      <c r="B216" s="592"/>
      <c r="C216" s="594" t="s">
        <v>27</v>
      </c>
      <c r="D216" s="226" t="s">
        <v>31</v>
      </c>
      <c r="E216" s="48">
        <v>0</v>
      </c>
      <c r="F216" s="18">
        <v>0</v>
      </c>
      <c r="G216" s="18">
        <v>0</v>
      </c>
      <c r="H216" s="18">
        <v>0</v>
      </c>
      <c r="I216" s="18">
        <v>0</v>
      </c>
      <c r="J216" s="19">
        <v>0</v>
      </c>
      <c r="K216" s="55">
        <v>0</v>
      </c>
      <c r="L216" s="17">
        <v>0</v>
      </c>
      <c r="M216" s="18">
        <v>0</v>
      </c>
      <c r="N216" s="19">
        <v>0</v>
      </c>
    </row>
    <row r="217" spans="2:14" ht="12" customHeight="1" x14ac:dyDescent="0.35">
      <c r="B217" s="592"/>
      <c r="C217" s="596"/>
      <c r="D217" s="227" t="s">
        <v>32</v>
      </c>
      <c r="E217" s="37">
        <v>0</v>
      </c>
      <c r="F217" s="35">
        <v>0</v>
      </c>
      <c r="G217" s="35">
        <v>0</v>
      </c>
      <c r="H217" s="35">
        <v>0</v>
      </c>
      <c r="I217" s="35">
        <v>0</v>
      </c>
      <c r="J217" s="39">
        <v>0</v>
      </c>
      <c r="K217" s="57">
        <v>0</v>
      </c>
      <c r="L217" s="38">
        <v>0</v>
      </c>
      <c r="M217" s="35">
        <v>0</v>
      </c>
      <c r="N217" s="39">
        <v>0</v>
      </c>
    </row>
    <row r="218" spans="2:14" ht="13.9" thickBot="1" x14ac:dyDescent="0.4">
      <c r="B218" s="592"/>
      <c r="C218" s="598"/>
      <c r="D218" s="225" t="s">
        <v>33</v>
      </c>
      <c r="E218" s="45">
        <v>0</v>
      </c>
      <c r="F218" s="26">
        <v>0</v>
      </c>
      <c r="G218" s="26">
        <v>0</v>
      </c>
      <c r="H218" s="26">
        <v>0</v>
      </c>
      <c r="I218" s="26">
        <v>0</v>
      </c>
      <c r="J218" s="27">
        <v>0</v>
      </c>
      <c r="K218" s="83">
        <v>0</v>
      </c>
      <c r="L218" s="25">
        <v>0</v>
      </c>
      <c r="M218" s="26">
        <v>0</v>
      </c>
      <c r="N218" s="27">
        <v>0</v>
      </c>
    </row>
    <row r="219" spans="2:14" x14ac:dyDescent="0.35">
      <c r="B219" s="592"/>
      <c r="C219" s="594" t="s">
        <v>28</v>
      </c>
      <c r="D219" s="235" t="s">
        <v>34</v>
      </c>
      <c r="E219" s="55">
        <v>0</v>
      </c>
      <c r="F219" s="18">
        <v>0</v>
      </c>
      <c r="G219" s="18">
        <v>0</v>
      </c>
      <c r="H219" s="18">
        <v>0</v>
      </c>
      <c r="I219" s="18">
        <v>0</v>
      </c>
      <c r="J219" s="19">
        <v>0</v>
      </c>
      <c r="K219" s="55">
        <v>0</v>
      </c>
      <c r="L219" s="17">
        <v>0</v>
      </c>
      <c r="M219" s="18">
        <v>0</v>
      </c>
      <c r="N219" s="19">
        <v>0</v>
      </c>
    </row>
    <row r="220" spans="2:14" x14ac:dyDescent="0.35">
      <c r="B220" s="592"/>
      <c r="C220" s="596"/>
      <c r="D220" s="236" t="s">
        <v>36</v>
      </c>
      <c r="E220" s="57">
        <v>0</v>
      </c>
      <c r="F220" s="35">
        <v>0</v>
      </c>
      <c r="G220" s="35">
        <v>0</v>
      </c>
      <c r="H220" s="35">
        <v>0</v>
      </c>
      <c r="I220" s="35">
        <v>0</v>
      </c>
      <c r="J220" s="39">
        <v>0</v>
      </c>
      <c r="K220" s="57">
        <v>0</v>
      </c>
      <c r="L220" s="38">
        <v>0</v>
      </c>
      <c r="M220" s="35">
        <v>0</v>
      </c>
      <c r="N220" s="39">
        <v>0</v>
      </c>
    </row>
    <row r="221" spans="2:14" x14ac:dyDescent="0.35">
      <c r="B221" s="592"/>
      <c r="C221" s="596"/>
      <c r="D221" s="236" t="s">
        <v>35</v>
      </c>
      <c r="E221" s="57">
        <v>0</v>
      </c>
      <c r="F221" s="35">
        <v>0</v>
      </c>
      <c r="G221" s="35">
        <v>0</v>
      </c>
      <c r="H221" s="35">
        <v>0</v>
      </c>
      <c r="I221" s="35">
        <v>0</v>
      </c>
      <c r="J221" s="39">
        <v>0</v>
      </c>
      <c r="K221" s="57">
        <v>0</v>
      </c>
      <c r="L221" s="38">
        <v>0</v>
      </c>
      <c r="M221" s="35">
        <v>0</v>
      </c>
      <c r="N221" s="39">
        <v>0</v>
      </c>
    </row>
    <row r="222" spans="2:14" ht="15.75" customHeight="1" thickBot="1" x14ac:dyDescent="0.4">
      <c r="B222" s="592"/>
      <c r="C222" s="598"/>
      <c r="D222" s="225" t="s">
        <v>37</v>
      </c>
      <c r="E222" s="45">
        <v>0</v>
      </c>
      <c r="F222" s="26">
        <v>0</v>
      </c>
      <c r="G222" s="26">
        <v>0</v>
      </c>
      <c r="H222" s="26">
        <v>0</v>
      </c>
      <c r="I222" s="26">
        <v>0</v>
      </c>
      <c r="J222" s="27">
        <v>0</v>
      </c>
      <c r="K222" s="83">
        <v>0</v>
      </c>
      <c r="L222" s="25">
        <v>0</v>
      </c>
      <c r="M222" s="26">
        <v>0</v>
      </c>
      <c r="N222" s="27">
        <v>0</v>
      </c>
    </row>
    <row r="223" spans="2:14" x14ac:dyDescent="0.35">
      <c r="B223" s="592"/>
      <c r="C223" s="594" t="s">
        <v>85</v>
      </c>
      <c r="D223" s="235" t="s">
        <v>72</v>
      </c>
      <c r="E223" s="55">
        <v>0</v>
      </c>
      <c r="F223" s="18">
        <v>0</v>
      </c>
      <c r="G223" s="18">
        <v>0</v>
      </c>
      <c r="H223" s="18">
        <v>0</v>
      </c>
      <c r="I223" s="18">
        <v>0</v>
      </c>
      <c r="J223" s="19">
        <v>0</v>
      </c>
      <c r="K223" s="55">
        <v>0</v>
      </c>
      <c r="L223" s="17">
        <v>0</v>
      </c>
      <c r="M223" s="18">
        <v>0</v>
      </c>
      <c r="N223" s="19">
        <v>0</v>
      </c>
    </row>
    <row r="224" spans="2:14" x14ac:dyDescent="0.35">
      <c r="B224" s="592"/>
      <c r="C224" s="596"/>
      <c r="D224" s="236" t="s">
        <v>175</v>
      </c>
      <c r="E224" s="57">
        <v>0</v>
      </c>
      <c r="F224" s="35">
        <v>0</v>
      </c>
      <c r="G224" s="35">
        <v>2</v>
      </c>
      <c r="H224" s="35">
        <v>2</v>
      </c>
      <c r="I224" s="35">
        <v>7</v>
      </c>
      <c r="J224" s="39">
        <v>7</v>
      </c>
      <c r="K224" s="57">
        <v>0</v>
      </c>
      <c r="L224" s="38">
        <v>8</v>
      </c>
      <c r="M224" s="35">
        <v>1</v>
      </c>
      <c r="N224" s="39">
        <v>7</v>
      </c>
    </row>
    <row r="225" spans="1:53" x14ac:dyDescent="0.35">
      <c r="B225" s="592"/>
      <c r="C225" s="596"/>
      <c r="D225" s="236" t="s">
        <v>176</v>
      </c>
      <c r="E225" s="57">
        <v>0</v>
      </c>
      <c r="F225" s="35">
        <v>0</v>
      </c>
      <c r="G225" s="35">
        <v>0</v>
      </c>
      <c r="H225" s="35">
        <v>0</v>
      </c>
      <c r="I225" s="35">
        <v>0</v>
      </c>
      <c r="J225" s="39">
        <v>0</v>
      </c>
      <c r="K225" s="57">
        <v>0</v>
      </c>
      <c r="L225" s="38">
        <v>0</v>
      </c>
      <c r="M225" s="35">
        <v>0</v>
      </c>
      <c r="N225" s="39">
        <v>0</v>
      </c>
    </row>
    <row r="226" spans="1:53" ht="15.75" customHeight="1" thickBot="1" x14ac:dyDescent="0.4">
      <c r="B226" s="592"/>
      <c r="C226" s="598"/>
      <c r="D226" s="237" t="s">
        <v>177</v>
      </c>
      <c r="E226" s="45">
        <v>0</v>
      </c>
      <c r="F226" s="26">
        <v>0</v>
      </c>
      <c r="G226" s="26">
        <v>0</v>
      </c>
      <c r="H226" s="26">
        <v>0</v>
      </c>
      <c r="I226" s="26">
        <v>0</v>
      </c>
      <c r="J226" s="27">
        <v>0</v>
      </c>
      <c r="K226" s="83">
        <v>0</v>
      </c>
      <c r="L226" s="25">
        <v>0</v>
      </c>
      <c r="M226" s="26">
        <v>0</v>
      </c>
      <c r="N226" s="27">
        <v>0</v>
      </c>
    </row>
    <row r="227" spans="1:53" ht="15.75" customHeight="1" x14ac:dyDescent="0.35">
      <c r="B227" s="592"/>
      <c r="C227" s="594" t="s">
        <v>81</v>
      </c>
      <c r="D227" s="226" t="s">
        <v>82</v>
      </c>
      <c r="E227" s="55">
        <v>0</v>
      </c>
      <c r="F227" s="18">
        <v>0</v>
      </c>
      <c r="G227" s="18">
        <v>0</v>
      </c>
      <c r="H227" s="18">
        <v>0</v>
      </c>
      <c r="I227" s="18">
        <v>1</v>
      </c>
      <c r="J227" s="19">
        <v>1</v>
      </c>
      <c r="K227" s="55">
        <v>0</v>
      </c>
      <c r="L227" s="17">
        <v>1</v>
      </c>
      <c r="M227" s="18">
        <v>0</v>
      </c>
      <c r="N227" s="19">
        <v>1</v>
      </c>
    </row>
    <row r="228" spans="1:53" ht="16.5" customHeight="1" x14ac:dyDescent="0.35">
      <c r="B228" s="592"/>
      <c r="C228" s="603"/>
      <c r="D228" s="236" t="s">
        <v>83</v>
      </c>
      <c r="E228" s="55">
        <v>0</v>
      </c>
      <c r="F228" s="18">
        <v>0</v>
      </c>
      <c r="G228" s="18">
        <v>0</v>
      </c>
      <c r="H228" s="18">
        <v>0</v>
      </c>
      <c r="I228" s="18">
        <v>0</v>
      </c>
      <c r="J228" s="19">
        <v>0</v>
      </c>
      <c r="K228" s="55">
        <v>0</v>
      </c>
      <c r="L228" s="17">
        <v>0</v>
      </c>
      <c r="M228" s="18">
        <v>0</v>
      </c>
      <c r="N228" s="19">
        <v>0</v>
      </c>
    </row>
    <row r="229" spans="1:53" ht="19.5" customHeight="1" thickBot="1" x14ac:dyDescent="0.4">
      <c r="B229" s="593"/>
      <c r="C229" s="595"/>
      <c r="D229" s="225" t="s">
        <v>84</v>
      </c>
      <c r="E229" s="83">
        <v>0</v>
      </c>
      <c r="F229" s="26">
        <v>0</v>
      </c>
      <c r="G229" s="26">
        <v>2</v>
      </c>
      <c r="H229" s="26">
        <v>2</v>
      </c>
      <c r="I229" s="26">
        <v>6</v>
      </c>
      <c r="J229" s="27">
        <v>6</v>
      </c>
      <c r="K229" s="83">
        <v>0</v>
      </c>
      <c r="L229" s="25">
        <v>7</v>
      </c>
      <c r="M229" s="26">
        <v>1</v>
      </c>
      <c r="N229" s="27">
        <v>6</v>
      </c>
    </row>
    <row r="230" spans="1:53" s="72" customFormat="1" ht="12.75" customHeight="1" thickBot="1" x14ac:dyDescent="0.4">
      <c r="A230" s="3"/>
      <c r="B230" s="68"/>
      <c r="C230" s="69"/>
      <c r="D230" s="69"/>
      <c r="E230" s="70"/>
      <c r="F230" s="70"/>
      <c r="G230" s="70"/>
      <c r="H230" s="70"/>
      <c r="I230" s="70"/>
      <c r="J230" s="70"/>
      <c r="K230" s="70"/>
      <c r="L230" s="71"/>
      <c r="M230" s="70"/>
      <c r="N230" s="70"/>
      <c r="O230" s="3"/>
      <c r="P230" s="3"/>
      <c r="Q230" s="3"/>
      <c r="R230" s="3"/>
      <c r="S230" s="3"/>
      <c r="T230" s="3"/>
      <c r="U230" s="3"/>
      <c r="V230" s="3"/>
      <c r="W230" s="3"/>
      <c r="X230" s="3"/>
      <c r="Y230" s="3"/>
      <c r="Z230" s="3"/>
      <c r="AA230" s="3"/>
      <c r="AB230" s="3"/>
      <c r="AC230" s="3"/>
      <c r="AD230" s="3"/>
      <c r="AE230" s="3"/>
      <c r="AF230" s="3"/>
      <c r="AG230" s="3"/>
      <c r="AH230" s="3"/>
      <c r="AI230" s="3"/>
      <c r="AJ230" s="3"/>
      <c r="AK230" s="3"/>
      <c r="AL230" s="3"/>
      <c r="AM230" s="3"/>
      <c r="AN230" s="3"/>
      <c r="AO230" s="3"/>
      <c r="AP230" s="3"/>
      <c r="AQ230" s="3"/>
      <c r="AR230" s="3"/>
      <c r="AS230" s="3"/>
      <c r="AT230" s="3"/>
      <c r="AU230" s="3"/>
      <c r="AV230" s="3"/>
      <c r="AW230" s="3"/>
      <c r="AX230" s="3"/>
      <c r="AY230" s="3"/>
      <c r="AZ230" s="3"/>
      <c r="BA230" s="3"/>
    </row>
    <row r="231" spans="1:53" ht="60.6" customHeight="1" thickBot="1" x14ac:dyDescent="0.55000000000000004">
      <c r="B231" s="205" t="s">
        <v>9</v>
      </c>
      <c r="C231" s="205" t="s">
        <v>51</v>
      </c>
      <c r="D231" s="208" t="s">
        <v>52</v>
      </c>
      <c r="E231" s="73" t="s">
        <v>192</v>
      </c>
      <c r="F231" s="7" t="s">
        <v>193</v>
      </c>
      <c r="G231" s="7" t="s">
        <v>194</v>
      </c>
      <c r="H231" s="7" t="s">
        <v>195</v>
      </c>
      <c r="I231" s="7" t="s">
        <v>196</v>
      </c>
      <c r="J231" s="8" t="s">
        <v>197</v>
      </c>
      <c r="K231" s="74" t="s">
        <v>23</v>
      </c>
      <c r="L231" s="75" t="s">
        <v>21</v>
      </c>
      <c r="M231" s="74" t="s">
        <v>22</v>
      </c>
      <c r="N231" s="8" t="s">
        <v>24</v>
      </c>
    </row>
    <row r="232" spans="1:53" ht="24.6" customHeight="1" thickBot="1" x14ac:dyDescent="0.4">
      <c r="B232" s="591" t="s">
        <v>227</v>
      </c>
      <c r="C232" s="94" t="s">
        <v>205</v>
      </c>
      <c r="D232" s="95" t="s">
        <v>204</v>
      </c>
      <c r="E232" s="137">
        <f>SUM(E233,E234)/SUM(E151,E152)*100</f>
        <v>0</v>
      </c>
      <c r="F232" s="97">
        <f t="shared" ref="F232:N232" si="6">SUM(F233,F234)/SUM(F151,F152)*100</f>
        <v>0</v>
      </c>
      <c r="G232" s="97">
        <f t="shared" si="6"/>
        <v>0</v>
      </c>
      <c r="H232" s="97">
        <f t="shared" si="6"/>
        <v>0</v>
      </c>
      <c r="I232" s="97">
        <f t="shared" si="6"/>
        <v>0</v>
      </c>
      <c r="J232" s="138">
        <f t="shared" si="6"/>
        <v>0</v>
      </c>
      <c r="K232" s="98" t="e">
        <f t="shared" si="6"/>
        <v>#DIV/0!</v>
      </c>
      <c r="L232" s="139">
        <f t="shared" si="6"/>
        <v>0</v>
      </c>
      <c r="M232" s="97">
        <f t="shared" si="6"/>
        <v>0</v>
      </c>
      <c r="N232" s="138">
        <f t="shared" si="6"/>
        <v>0</v>
      </c>
    </row>
    <row r="233" spans="1:53" ht="15" customHeight="1" x14ac:dyDescent="0.35">
      <c r="B233" s="592"/>
      <c r="C233" s="594" t="s">
        <v>2</v>
      </c>
      <c r="D233" s="229" t="s">
        <v>0</v>
      </c>
      <c r="E233" s="48">
        <v>0</v>
      </c>
      <c r="F233" s="18">
        <v>0</v>
      </c>
      <c r="G233" s="18">
        <v>0</v>
      </c>
      <c r="H233" s="18">
        <v>0</v>
      </c>
      <c r="I233" s="18">
        <v>0</v>
      </c>
      <c r="J233" s="19">
        <v>0</v>
      </c>
      <c r="K233" s="55">
        <v>0</v>
      </c>
      <c r="L233" s="17">
        <v>0</v>
      </c>
      <c r="M233" s="18">
        <v>0</v>
      </c>
      <c r="N233" s="19">
        <v>0</v>
      </c>
    </row>
    <row r="234" spans="1:53" ht="15.75" customHeight="1" thickBot="1" x14ac:dyDescent="0.4">
      <c r="B234" s="592"/>
      <c r="C234" s="595"/>
      <c r="D234" s="230" t="s">
        <v>1</v>
      </c>
      <c r="E234" s="24">
        <v>0</v>
      </c>
      <c r="F234" s="22">
        <v>0</v>
      </c>
      <c r="G234" s="22">
        <v>0</v>
      </c>
      <c r="H234" s="22">
        <v>0</v>
      </c>
      <c r="I234" s="22">
        <v>0</v>
      </c>
      <c r="J234" s="61">
        <v>0</v>
      </c>
      <c r="K234" s="78">
        <v>0</v>
      </c>
      <c r="L234" s="25">
        <v>0</v>
      </c>
      <c r="M234" s="26">
        <v>0</v>
      </c>
      <c r="N234" s="27">
        <v>0</v>
      </c>
    </row>
    <row r="235" spans="1:53" ht="15.75" customHeight="1" x14ac:dyDescent="0.35">
      <c r="B235" s="592"/>
      <c r="C235" s="594" t="s">
        <v>25</v>
      </c>
      <c r="D235" s="231" t="s">
        <v>3</v>
      </c>
      <c r="E235" s="16">
        <v>0</v>
      </c>
      <c r="F235" s="14">
        <v>0</v>
      </c>
      <c r="G235" s="14">
        <v>0</v>
      </c>
      <c r="H235" s="14">
        <v>0</v>
      </c>
      <c r="I235" s="14">
        <v>0</v>
      </c>
      <c r="J235" s="32">
        <v>0</v>
      </c>
      <c r="K235" s="80">
        <v>0</v>
      </c>
      <c r="L235" s="31">
        <v>0</v>
      </c>
      <c r="M235" s="14">
        <v>0</v>
      </c>
      <c r="N235" s="32">
        <v>0</v>
      </c>
    </row>
    <row r="236" spans="1:53" ht="15.75" customHeight="1" x14ac:dyDescent="0.35">
      <c r="B236" s="592"/>
      <c r="C236" s="596"/>
      <c r="D236" s="232" t="s">
        <v>5</v>
      </c>
      <c r="E236" s="37">
        <v>0</v>
      </c>
      <c r="F236" s="35">
        <v>0</v>
      </c>
      <c r="G236" s="35">
        <v>0</v>
      </c>
      <c r="H236" s="35">
        <v>0</v>
      </c>
      <c r="I236" s="35">
        <v>0</v>
      </c>
      <c r="J236" s="39">
        <v>0</v>
      </c>
      <c r="K236" s="57">
        <v>0</v>
      </c>
      <c r="L236" s="38">
        <v>0</v>
      </c>
      <c r="M236" s="35">
        <v>0</v>
      </c>
      <c r="N236" s="39">
        <v>0</v>
      </c>
    </row>
    <row r="237" spans="1:53" ht="15.75" customHeight="1" x14ac:dyDescent="0.35">
      <c r="B237" s="592"/>
      <c r="C237" s="596"/>
      <c r="D237" s="232" t="s">
        <v>6</v>
      </c>
      <c r="E237" s="37">
        <v>0</v>
      </c>
      <c r="F237" s="35">
        <v>0</v>
      </c>
      <c r="G237" s="35">
        <v>0</v>
      </c>
      <c r="H237" s="35">
        <v>0</v>
      </c>
      <c r="I237" s="35">
        <v>0</v>
      </c>
      <c r="J237" s="39">
        <v>0</v>
      </c>
      <c r="K237" s="57">
        <v>0</v>
      </c>
      <c r="L237" s="38">
        <v>0</v>
      </c>
      <c r="M237" s="35">
        <v>0</v>
      </c>
      <c r="N237" s="39">
        <v>0</v>
      </c>
    </row>
    <row r="238" spans="1:53" ht="15.75" customHeight="1" thickBot="1" x14ac:dyDescent="0.4">
      <c r="B238" s="592"/>
      <c r="C238" s="595"/>
      <c r="D238" s="233" t="s">
        <v>4</v>
      </c>
      <c r="E238" s="45">
        <v>0</v>
      </c>
      <c r="F238" s="26">
        <v>0</v>
      </c>
      <c r="G238" s="26">
        <v>0</v>
      </c>
      <c r="H238" s="26">
        <v>0</v>
      </c>
      <c r="I238" s="26">
        <v>0</v>
      </c>
      <c r="J238" s="27">
        <v>0</v>
      </c>
      <c r="K238" s="83">
        <v>0</v>
      </c>
      <c r="L238" s="25">
        <v>0</v>
      </c>
      <c r="M238" s="26">
        <v>0</v>
      </c>
      <c r="N238" s="27">
        <v>0</v>
      </c>
    </row>
    <row r="239" spans="1:53" x14ac:dyDescent="0.35">
      <c r="B239" s="592"/>
      <c r="C239" s="594" t="s">
        <v>26</v>
      </c>
      <c r="D239" s="234" t="s">
        <v>7</v>
      </c>
      <c r="E239" s="48">
        <v>0</v>
      </c>
      <c r="F239" s="18">
        <v>0</v>
      </c>
      <c r="G239" s="18">
        <v>0</v>
      </c>
      <c r="H239" s="18">
        <v>0</v>
      </c>
      <c r="I239" s="18">
        <v>0</v>
      </c>
      <c r="J239" s="19">
        <v>0</v>
      </c>
      <c r="K239" s="55">
        <v>0</v>
      </c>
      <c r="L239" s="17">
        <v>0</v>
      </c>
      <c r="M239" s="18">
        <v>0</v>
      </c>
      <c r="N239" s="19">
        <v>0</v>
      </c>
    </row>
    <row r="240" spans="1:53" ht="16.5" customHeight="1" thickBot="1" x14ac:dyDescent="0.4">
      <c r="B240" s="592"/>
      <c r="C240" s="595"/>
      <c r="D240" s="228" t="s">
        <v>8</v>
      </c>
      <c r="E240" s="45">
        <v>0</v>
      </c>
      <c r="F240" s="26">
        <v>0</v>
      </c>
      <c r="G240" s="26">
        <v>0</v>
      </c>
      <c r="H240" s="26">
        <v>0</v>
      </c>
      <c r="I240" s="26">
        <v>0</v>
      </c>
      <c r="J240" s="27">
        <v>0</v>
      </c>
      <c r="K240" s="83">
        <v>0</v>
      </c>
      <c r="L240" s="25">
        <v>0</v>
      </c>
      <c r="M240" s="26">
        <v>0</v>
      </c>
      <c r="N240" s="27">
        <v>0</v>
      </c>
    </row>
    <row r="241" spans="1:53" ht="16.5" customHeight="1" x14ac:dyDescent="0.35">
      <c r="B241" s="592"/>
      <c r="C241" s="597" t="s">
        <v>62</v>
      </c>
      <c r="D241" s="226" t="s">
        <v>29</v>
      </c>
      <c r="E241" s="48">
        <v>0</v>
      </c>
      <c r="F241" s="18">
        <v>0</v>
      </c>
      <c r="G241" s="18">
        <v>0</v>
      </c>
      <c r="H241" s="18">
        <v>0</v>
      </c>
      <c r="I241" s="18">
        <v>0</v>
      </c>
      <c r="J241" s="19">
        <v>0</v>
      </c>
      <c r="K241" s="55">
        <v>0</v>
      </c>
      <c r="L241" s="17">
        <v>0</v>
      </c>
      <c r="M241" s="18">
        <v>0</v>
      </c>
      <c r="N241" s="19">
        <v>0</v>
      </c>
    </row>
    <row r="242" spans="1:53" ht="12" customHeight="1" thickBot="1" x14ac:dyDescent="0.4">
      <c r="B242" s="592"/>
      <c r="C242" s="598"/>
      <c r="D242" s="228" t="s">
        <v>30</v>
      </c>
      <c r="E242" s="45">
        <v>0</v>
      </c>
      <c r="F242" s="26">
        <v>0</v>
      </c>
      <c r="G242" s="26">
        <v>0</v>
      </c>
      <c r="H242" s="26">
        <v>0</v>
      </c>
      <c r="I242" s="26">
        <v>0</v>
      </c>
      <c r="J242" s="27">
        <v>0</v>
      </c>
      <c r="K242" s="83">
        <v>0</v>
      </c>
      <c r="L242" s="25">
        <v>0</v>
      </c>
      <c r="M242" s="26">
        <v>0</v>
      </c>
      <c r="N242" s="27">
        <v>0</v>
      </c>
    </row>
    <row r="243" spans="1:53" ht="12" customHeight="1" x14ac:dyDescent="0.35">
      <c r="B243" s="592"/>
      <c r="C243" s="594" t="s">
        <v>27</v>
      </c>
      <c r="D243" s="226" t="s">
        <v>31</v>
      </c>
      <c r="E243" s="48">
        <v>0</v>
      </c>
      <c r="F243" s="18">
        <v>0</v>
      </c>
      <c r="G243" s="18">
        <v>0</v>
      </c>
      <c r="H243" s="18">
        <v>0</v>
      </c>
      <c r="I243" s="18">
        <v>0</v>
      </c>
      <c r="J243" s="19">
        <v>0</v>
      </c>
      <c r="K243" s="55">
        <v>0</v>
      </c>
      <c r="L243" s="17">
        <v>0</v>
      </c>
      <c r="M243" s="18">
        <v>0</v>
      </c>
      <c r="N243" s="19">
        <v>0</v>
      </c>
    </row>
    <row r="244" spans="1:53" ht="12" customHeight="1" x14ac:dyDescent="0.35">
      <c r="B244" s="592"/>
      <c r="C244" s="596"/>
      <c r="D244" s="227" t="s">
        <v>32</v>
      </c>
      <c r="E244" s="37">
        <v>0</v>
      </c>
      <c r="F244" s="35">
        <v>0</v>
      </c>
      <c r="G244" s="35">
        <v>0</v>
      </c>
      <c r="H244" s="35">
        <v>0</v>
      </c>
      <c r="I244" s="35">
        <v>0</v>
      </c>
      <c r="J244" s="39">
        <v>0</v>
      </c>
      <c r="K244" s="57">
        <v>0</v>
      </c>
      <c r="L244" s="38">
        <v>0</v>
      </c>
      <c r="M244" s="35">
        <v>0</v>
      </c>
      <c r="N244" s="39">
        <v>0</v>
      </c>
    </row>
    <row r="245" spans="1:53" ht="13.9" thickBot="1" x14ac:dyDescent="0.4">
      <c r="B245" s="592"/>
      <c r="C245" s="598"/>
      <c r="D245" s="225" t="s">
        <v>33</v>
      </c>
      <c r="E245" s="45">
        <v>0</v>
      </c>
      <c r="F245" s="26">
        <v>0</v>
      </c>
      <c r="G245" s="26">
        <v>0</v>
      </c>
      <c r="H245" s="26">
        <v>0</v>
      </c>
      <c r="I245" s="26">
        <v>0</v>
      </c>
      <c r="J245" s="27">
        <v>0</v>
      </c>
      <c r="K245" s="83">
        <v>0</v>
      </c>
      <c r="L245" s="25">
        <v>0</v>
      </c>
      <c r="M245" s="26">
        <v>0</v>
      </c>
      <c r="N245" s="27">
        <v>0</v>
      </c>
    </row>
    <row r="246" spans="1:53" x14ac:dyDescent="0.35">
      <c r="B246" s="592"/>
      <c r="C246" s="594" t="s">
        <v>28</v>
      </c>
      <c r="D246" s="235" t="s">
        <v>34</v>
      </c>
      <c r="E246" s="55">
        <v>0</v>
      </c>
      <c r="F246" s="18">
        <v>0</v>
      </c>
      <c r="G246" s="18">
        <v>0</v>
      </c>
      <c r="H246" s="18">
        <v>0</v>
      </c>
      <c r="I246" s="18">
        <v>0</v>
      </c>
      <c r="J246" s="19">
        <v>0</v>
      </c>
      <c r="K246" s="55">
        <v>0</v>
      </c>
      <c r="L246" s="17">
        <v>0</v>
      </c>
      <c r="M246" s="18">
        <v>0</v>
      </c>
      <c r="N246" s="19">
        <v>0</v>
      </c>
    </row>
    <row r="247" spans="1:53" x14ac:dyDescent="0.35">
      <c r="B247" s="592"/>
      <c r="C247" s="596"/>
      <c r="D247" s="236" t="s">
        <v>36</v>
      </c>
      <c r="E247" s="57">
        <v>0</v>
      </c>
      <c r="F247" s="35">
        <v>0</v>
      </c>
      <c r="G247" s="35">
        <v>0</v>
      </c>
      <c r="H247" s="35">
        <v>0</v>
      </c>
      <c r="I247" s="35">
        <v>0</v>
      </c>
      <c r="J247" s="39">
        <v>0</v>
      </c>
      <c r="K247" s="57">
        <v>0</v>
      </c>
      <c r="L247" s="38">
        <v>0</v>
      </c>
      <c r="M247" s="35">
        <v>0</v>
      </c>
      <c r="N247" s="39">
        <v>0</v>
      </c>
    </row>
    <row r="248" spans="1:53" x14ac:dyDescent="0.35">
      <c r="B248" s="592"/>
      <c r="C248" s="596"/>
      <c r="D248" s="236" t="s">
        <v>35</v>
      </c>
      <c r="E248" s="57">
        <v>0</v>
      </c>
      <c r="F248" s="35">
        <v>0</v>
      </c>
      <c r="G248" s="35">
        <v>0</v>
      </c>
      <c r="H248" s="35">
        <v>0</v>
      </c>
      <c r="I248" s="35">
        <v>0</v>
      </c>
      <c r="J248" s="39">
        <v>0</v>
      </c>
      <c r="K248" s="57">
        <v>0</v>
      </c>
      <c r="L248" s="38">
        <v>0</v>
      </c>
      <c r="M248" s="35">
        <v>0</v>
      </c>
      <c r="N248" s="39">
        <v>0</v>
      </c>
    </row>
    <row r="249" spans="1:53" ht="15.75" customHeight="1" thickBot="1" x14ac:dyDescent="0.4">
      <c r="B249" s="592"/>
      <c r="C249" s="598"/>
      <c r="D249" s="225" t="s">
        <v>37</v>
      </c>
      <c r="E249" s="45">
        <v>0</v>
      </c>
      <c r="F249" s="26">
        <v>0</v>
      </c>
      <c r="G249" s="26">
        <v>0</v>
      </c>
      <c r="H249" s="26">
        <v>0</v>
      </c>
      <c r="I249" s="26">
        <v>0</v>
      </c>
      <c r="J249" s="27">
        <v>0</v>
      </c>
      <c r="K249" s="83">
        <v>0</v>
      </c>
      <c r="L249" s="25">
        <v>0</v>
      </c>
      <c r="M249" s="26">
        <v>0</v>
      </c>
      <c r="N249" s="27">
        <v>0</v>
      </c>
    </row>
    <row r="250" spans="1:53" x14ac:dyDescent="0.35">
      <c r="B250" s="592"/>
      <c r="C250" s="594" t="s">
        <v>85</v>
      </c>
      <c r="D250" s="235" t="s">
        <v>72</v>
      </c>
      <c r="E250" s="55">
        <v>0</v>
      </c>
      <c r="F250" s="18">
        <v>0</v>
      </c>
      <c r="G250" s="18">
        <v>0</v>
      </c>
      <c r="H250" s="18">
        <v>0</v>
      </c>
      <c r="I250" s="18">
        <v>0</v>
      </c>
      <c r="J250" s="19">
        <v>0</v>
      </c>
      <c r="K250" s="55">
        <v>0</v>
      </c>
      <c r="L250" s="17">
        <v>0</v>
      </c>
      <c r="M250" s="18">
        <v>0</v>
      </c>
      <c r="N250" s="19">
        <v>0</v>
      </c>
    </row>
    <row r="251" spans="1:53" ht="15.75" customHeight="1" thickBot="1" x14ac:dyDescent="0.4">
      <c r="B251" s="592"/>
      <c r="C251" s="598"/>
      <c r="D251" s="237" t="s">
        <v>73</v>
      </c>
      <c r="E251" s="45">
        <v>0</v>
      </c>
      <c r="F251" s="26">
        <v>0</v>
      </c>
      <c r="G251" s="26">
        <v>0</v>
      </c>
      <c r="H251" s="26">
        <v>0</v>
      </c>
      <c r="I251" s="26">
        <v>0</v>
      </c>
      <c r="J251" s="27">
        <v>0</v>
      </c>
      <c r="K251" s="83">
        <v>0</v>
      </c>
      <c r="L251" s="25">
        <v>0</v>
      </c>
      <c r="M251" s="26">
        <v>0</v>
      </c>
      <c r="N251" s="27">
        <v>0</v>
      </c>
    </row>
    <row r="252" spans="1:53" ht="15.75" customHeight="1" x14ac:dyDescent="0.35">
      <c r="B252" s="592"/>
      <c r="C252" s="594" t="s">
        <v>81</v>
      </c>
      <c r="D252" s="226" t="s">
        <v>82</v>
      </c>
      <c r="E252" s="55">
        <v>0</v>
      </c>
      <c r="F252" s="18">
        <v>0</v>
      </c>
      <c r="G252" s="18">
        <v>0</v>
      </c>
      <c r="H252" s="18">
        <v>0</v>
      </c>
      <c r="I252" s="18">
        <v>0</v>
      </c>
      <c r="J252" s="19">
        <v>0</v>
      </c>
      <c r="K252" s="55">
        <v>0</v>
      </c>
      <c r="L252" s="17">
        <v>0</v>
      </c>
      <c r="M252" s="18">
        <v>0</v>
      </c>
      <c r="N252" s="19">
        <v>0</v>
      </c>
    </row>
    <row r="253" spans="1:53" ht="15.6" customHeight="1" x14ac:dyDescent="0.35">
      <c r="B253" s="592"/>
      <c r="C253" s="603"/>
      <c r="D253" s="236" t="s">
        <v>83</v>
      </c>
      <c r="E253" s="55">
        <v>0</v>
      </c>
      <c r="F253" s="18">
        <v>0</v>
      </c>
      <c r="G253" s="18">
        <v>0</v>
      </c>
      <c r="H253" s="18">
        <v>0</v>
      </c>
      <c r="I253" s="18">
        <v>0</v>
      </c>
      <c r="J253" s="19">
        <v>0</v>
      </c>
      <c r="K253" s="55">
        <v>0</v>
      </c>
      <c r="L253" s="17">
        <v>0</v>
      </c>
      <c r="M253" s="18">
        <v>0</v>
      </c>
      <c r="N253" s="19">
        <v>0</v>
      </c>
    </row>
    <row r="254" spans="1:53" ht="17.25" customHeight="1" thickBot="1" x14ac:dyDescent="0.4">
      <c r="B254" s="593"/>
      <c r="C254" s="595"/>
      <c r="D254" s="225" t="s">
        <v>84</v>
      </c>
      <c r="E254" s="83">
        <v>0</v>
      </c>
      <c r="F254" s="26">
        <v>0</v>
      </c>
      <c r="G254" s="26">
        <v>0</v>
      </c>
      <c r="H254" s="26">
        <v>0</v>
      </c>
      <c r="I254" s="26">
        <v>0</v>
      </c>
      <c r="J254" s="27">
        <v>0</v>
      </c>
      <c r="K254" s="83">
        <v>0</v>
      </c>
      <c r="L254" s="25">
        <v>0</v>
      </c>
      <c r="M254" s="26">
        <v>0</v>
      </c>
      <c r="N254" s="27">
        <v>0</v>
      </c>
    </row>
    <row r="255" spans="1:53" s="72" customFormat="1" ht="12" customHeight="1" thickBot="1" x14ac:dyDescent="0.4">
      <c r="A255" s="3"/>
      <c r="B255" s="68"/>
      <c r="C255" s="69"/>
      <c r="D255" s="69"/>
      <c r="E255" s="70"/>
      <c r="F255" s="70"/>
      <c r="G255" s="70"/>
      <c r="H255" s="70"/>
      <c r="I255" s="70"/>
      <c r="J255" s="70"/>
      <c r="K255" s="70"/>
      <c r="L255" s="71"/>
      <c r="M255" s="70"/>
      <c r="N255" s="70"/>
      <c r="O255" s="3"/>
      <c r="P255" s="3"/>
      <c r="Q255" s="3"/>
      <c r="R255" s="3"/>
      <c r="S255" s="3"/>
      <c r="T255" s="3"/>
      <c r="U255" s="3"/>
      <c r="V255" s="3"/>
      <c r="W255" s="3"/>
      <c r="X255" s="3"/>
      <c r="Y255" s="3"/>
      <c r="Z255" s="3"/>
      <c r="AA255" s="3"/>
      <c r="AB255" s="3"/>
      <c r="AC255" s="3"/>
      <c r="AD255" s="3"/>
      <c r="AE255" s="3"/>
      <c r="AF255" s="3"/>
      <c r="AG255" s="3"/>
      <c r="AH255" s="3"/>
      <c r="AI255" s="3"/>
      <c r="AJ255" s="3"/>
      <c r="AK255" s="3"/>
      <c r="AL255" s="3"/>
      <c r="AM255" s="3"/>
      <c r="AN255" s="3"/>
      <c r="AO255" s="3"/>
      <c r="AP255" s="3"/>
      <c r="AQ255" s="3"/>
      <c r="AR255" s="3"/>
      <c r="AS255" s="3"/>
      <c r="AT255" s="3"/>
      <c r="AU255" s="3"/>
      <c r="AV255" s="3"/>
      <c r="AW255" s="3"/>
      <c r="AX255" s="3"/>
      <c r="AY255" s="3"/>
      <c r="AZ255" s="3"/>
      <c r="BA255" s="3"/>
    </row>
    <row r="256" spans="1:53" ht="65.45" customHeight="1" thickBot="1" x14ac:dyDescent="0.55000000000000004">
      <c r="B256" s="205" t="s">
        <v>9</v>
      </c>
      <c r="C256" s="205" t="s">
        <v>51</v>
      </c>
      <c r="D256" s="208" t="s">
        <v>52</v>
      </c>
      <c r="E256" s="73" t="s">
        <v>192</v>
      </c>
      <c r="F256" s="7" t="s">
        <v>193</v>
      </c>
      <c r="G256" s="7" t="s">
        <v>194</v>
      </c>
      <c r="H256" s="7" t="s">
        <v>195</v>
      </c>
      <c r="I256" s="7" t="s">
        <v>196</v>
      </c>
      <c r="J256" s="8" t="s">
        <v>197</v>
      </c>
      <c r="K256" s="74" t="s">
        <v>23</v>
      </c>
      <c r="L256" s="75" t="s">
        <v>21</v>
      </c>
      <c r="M256" s="74" t="s">
        <v>22</v>
      </c>
      <c r="N256" s="8" t="s">
        <v>24</v>
      </c>
    </row>
    <row r="257" spans="2:14" ht="19.5" customHeight="1" thickBot="1" x14ac:dyDescent="0.4">
      <c r="B257" s="591" t="s">
        <v>228</v>
      </c>
      <c r="C257" s="116" t="s">
        <v>205</v>
      </c>
      <c r="D257" s="117" t="s">
        <v>204</v>
      </c>
      <c r="E257" s="122">
        <f>SUM(E258:E259)/SUM(E151:E152)*100</f>
        <v>70</v>
      </c>
      <c r="F257" s="127">
        <f>SUM(F258:F259)/SUM(F151:F152)*100</f>
        <v>53.846153846153847</v>
      </c>
      <c r="G257" s="127">
        <f t="shared" ref="G257:N257" si="7">SUM(G258:G259)/SUM(G151:G152)*100</f>
        <v>51.851851851851848</v>
      </c>
      <c r="H257" s="127">
        <f t="shared" si="7"/>
        <v>46.464646464646464</v>
      </c>
      <c r="I257" s="127">
        <f t="shared" si="7"/>
        <v>45.454545454545453</v>
      </c>
      <c r="J257" s="125">
        <f t="shared" si="7"/>
        <v>44.366197183098592</v>
      </c>
      <c r="K257" s="127" t="e">
        <f t="shared" si="7"/>
        <v>#DIV/0!</v>
      </c>
      <c r="L257" s="127">
        <f t="shared" si="7"/>
        <v>42.857142857142854</v>
      </c>
      <c r="M257" s="127">
        <f t="shared" si="7"/>
        <v>0</v>
      </c>
      <c r="N257" s="125">
        <f t="shared" si="7"/>
        <v>44.366197183098592</v>
      </c>
    </row>
    <row r="258" spans="2:14" ht="15" customHeight="1" x14ac:dyDescent="0.35">
      <c r="B258" s="592"/>
      <c r="C258" s="594" t="s">
        <v>2</v>
      </c>
      <c r="D258" s="229" t="s">
        <v>0</v>
      </c>
      <c r="E258" s="48">
        <v>8</v>
      </c>
      <c r="F258" s="18">
        <v>16</v>
      </c>
      <c r="G258" s="18">
        <v>16</v>
      </c>
      <c r="H258" s="18">
        <v>27</v>
      </c>
      <c r="I258" s="18">
        <v>33</v>
      </c>
      <c r="J258" s="19">
        <v>35</v>
      </c>
      <c r="K258" s="55">
        <v>0</v>
      </c>
      <c r="L258" s="17">
        <v>35</v>
      </c>
      <c r="M258" s="18">
        <v>0</v>
      </c>
      <c r="N258" s="19">
        <v>35</v>
      </c>
    </row>
    <row r="259" spans="2:14" ht="15.75" customHeight="1" thickBot="1" x14ac:dyDescent="0.4">
      <c r="B259" s="592"/>
      <c r="C259" s="595"/>
      <c r="D259" s="230" t="s">
        <v>1</v>
      </c>
      <c r="E259" s="140">
        <v>6</v>
      </c>
      <c r="F259" s="22">
        <v>12</v>
      </c>
      <c r="G259" s="22">
        <v>12</v>
      </c>
      <c r="H259" s="22">
        <v>19</v>
      </c>
      <c r="I259" s="22">
        <v>27</v>
      </c>
      <c r="J259" s="61">
        <v>28</v>
      </c>
      <c r="K259" s="78">
        <v>0</v>
      </c>
      <c r="L259" s="25">
        <v>28</v>
      </c>
      <c r="M259" s="26">
        <v>0</v>
      </c>
      <c r="N259" s="27">
        <v>28</v>
      </c>
    </row>
    <row r="260" spans="2:14" ht="15.75" customHeight="1" x14ac:dyDescent="0.35">
      <c r="B260" s="592"/>
      <c r="C260" s="594" t="s">
        <v>25</v>
      </c>
      <c r="D260" s="231" t="s">
        <v>3</v>
      </c>
      <c r="E260" s="16">
        <v>8</v>
      </c>
      <c r="F260" s="14">
        <v>10</v>
      </c>
      <c r="G260" s="14">
        <v>10</v>
      </c>
      <c r="H260" s="14">
        <v>12</v>
      </c>
      <c r="I260" s="14">
        <v>18</v>
      </c>
      <c r="J260" s="32">
        <v>20</v>
      </c>
      <c r="K260" s="80">
        <v>0</v>
      </c>
      <c r="L260" s="31">
        <v>20</v>
      </c>
      <c r="M260" s="14">
        <v>0</v>
      </c>
      <c r="N260" s="32">
        <v>20</v>
      </c>
    </row>
    <row r="261" spans="2:14" ht="15.75" customHeight="1" x14ac:dyDescent="0.35">
      <c r="B261" s="592"/>
      <c r="C261" s="596"/>
      <c r="D261" s="232" t="s">
        <v>5</v>
      </c>
      <c r="E261" s="48">
        <v>8</v>
      </c>
      <c r="F261" s="35">
        <v>3</v>
      </c>
      <c r="G261" s="35">
        <v>3</v>
      </c>
      <c r="H261" s="35">
        <v>10</v>
      </c>
      <c r="I261" s="35">
        <v>17</v>
      </c>
      <c r="J261" s="39">
        <v>17</v>
      </c>
      <c r="K261" s="57">
        <v>0</v>
      </c>
      <c r="L261" s="38">
        <v>17</v>
      </c>
      <c r="M261" s="35">
        <v>0</v>
      </c>
      <c r="N261" s="39">
        <v>17</v>
      </c>
    </row>
    <row r="262" spans="2:14" ht="15.75" customHeight="1" x14ac:dyDescent="0.35">
      <c r="B262" s="592"/>
      <c r="C262" s="596"/>
      <c r="D262" s="232" t="s">
        <v>6</v>
      </c>
      <c r="E262" s="48">
        <v>8</v>
      </c>
      <c r="F262" s="35">
        <v>13</v>
      </c>
      <c r="G262" s="35">
        <v>13</v>
      </c>
      <c r="H262" s="35">
        <v>18</v>
      </c>
      <c r="I262" s="35">
        <v>19</v>
      </c>
      <c r="J262" s="39">
        <v>20</v>
      </c>
      <c r="K262" s="57">
        <v>0</v>
      </c>
      <c r="L262" s="38">
        <v>20</v>
      </c>
      <c r="M262" s="35">
        <v>0</v>
      </c>
      <c r="N262" s="39">
        <v>20</v>
      </c>
    </row>
    <row r="263" spans="2:14" ht="15.75" customHeight="1" thickBot="1" x14ac:dyDescent="0.4">
      <c r="B263" s="592"/>
      <c r="C263" s="595"/>
      <c r="D263" s="233" t="s">
        <v>4</v>
      </c>
      <c r="E263" s="140">
        <v>8</v>
      </c>
      <c r="F263" s="26">
        <v>2</v>
      </c>
      <c r="G263" s="26">
        <v>2</v>
      </c>
      <c r="H263" s="26">
        <v>6</v>
      </c>
      <c r="I263" s="26">
        <v>6</v>
      </c>
      <c r="J263" s="27">
        <v>6</v>
      </c>
      <c r="K263" s="83">
        <v>0</v>
      </c>
      <c r="L263" s="25">
        <v>6</v>
      </c>
      <c r="M263" s="26">
        <v>0</v>
      </c>
      <c r="N263" s="27">
        <v>6</v>
      </c>
    </row>
    <row r="264" spans="2:14" x14ac:dyDescent="0.35">
      <c r="B264" s="592"/>
      <c r="C264" s="594" t="s">
        <v>26</v>
      </c>
      <c r="D264" s="234" t="s">
        <v>7</v>
      </c>
      <c r="E264" s="16">
        <v>8</v>
      </c>
      <c r="F264" s="18">
        <v>25</v>
      </c>
      <c r="G264" s="18">
        <v>25</v>
      </c>
      <c r="H264" s="18">
        <v>43</v>
      </c>
      <c r="I264" s="18">
        <v>54</v>
      </c>
      <c r="J264" s="19">
        <v>57</v>
      </c>
      <c r="K264" s="55">
        <v>0</v>
      </c>
      <c r="L264" s="17">
        <v>57</v>
      </c>
      <c r="M264" s="18">
        <v>0</v>
      </c>
      <c r="N264" s="19">
        <v>57</v>
      </c>
    </row>
    <row r="265" spans="2:14" ht="16.5" customHeight="1" thickBot="1" x14ac:dyDescent="0.4">
      <c r="B265" s="592"/>
      <c r="C265" s="595"/>
      <c r="D265" s="228" t="s">
        <v>8</v>
      </c>
      <c r="E265" s="45">
        <v>8</v>
      </c>
      <c r="F265" s="26">
        <v>3</v>
      </c>
      <c r="G265" s="26">
        <v>3</v>
      </c>
      <c r="H265" s="26">
        <v>3</v>
      </c>
      <c r="I265" s="26">
        <v>6</v>
      </c>
      <c r="J265" s="27">
        <v>6</v>
      </c>
      <c r="K265" s="83">
        <v>0</v>
      </c>
      <c r="L265" s="25">
        <v>6</v>
      </c>
      <c r="M265" s="26">
        <v>0</v>
      </c>
      <c r="N265" s="27">
        <v>6</v>
      </c>
    </row>
    <row r="266" spans="2:14" ht="16.5" customHeight="1" x14ac:dyDescent="0.35">
      <c r="B266" s="592"/>
      <c r="C266" s="597" t="s">
        <v>62</v>
      </c>
      <c r="D266" s="226" t="s">
        <v>29</v>
      </c>
      <c r="E266" s="48">
        <v>2</v>
      </c>
      <c r="F266" s="18">
        <v>3</v>
      </c>
      <c r="G266" s="18">
        <v>3</v>
      </c>
      <c r="H266" s="18">
        <v>4</v>
      </c>
      <c r="I266" s="18">
        <v>5</v>
      </c>
      <c r="J266" s="19">
        <v>5</v>
      </c>
      <c r="K266" s="55">
        <v>0</v>
      </c>
      <c r="L266" s="17">
        <v>5</v>
      </c>
      <c r="M266" s="18">
        <v>0</v>
      </c>
      <c r="N266" s="19">
        <v>5</v>
      </c>
    </row>
    <row r="267" spans="2:14" ht="18.75" customHeight="1" thickBot="1" x14ac:dyDescent="0.4">
      <c r="B267" s="592"/>
      <c r="C267" s="598"/>
      <c r="D267" s="228" t="s">
        <v>30</v>
      </c>
      <c r="E267" s="140">
        <v>12</v>
      </c>
      <c r="F267" s="26">
        <v>25</v>
      </c>
      <c r="G267" s="26">
        <v>25</v>
      </c>
      <c r="H267" s="26">
        <v>42</v>
      </c>
      <c r="I267" s="26">
        <v>55</v>
      </c>
      <c r="J267" s="27">
        <v>58</v>
      </c>
      <c r="K267" s="83">
        <v>0</v>
      </c>
      <c r="L267" s="25">
        <v>58</v>
      </c>
      <c r="M267" s="26">
        <v>0</v>
      </c>
      <c r="N267" s="27">
        <v>58</v>
      </c>
    </row>
    <row r="268" spans="2:14" ht="12" customHeight="1" x14ac:dyDescent="0.35">
      <c r="B268" s="592"/>
      <c r="C268" s="594" t="s">
        <v>27</v>
      </c>
      <c r="D268" s="226" t="s">
        <v>31</v>
      </c>
      <c r="E268" s="16">
        <v>0</v>
      </c>
      <c r="F268" s="18">
        <v>0</v>
      </c>
      <c r="G268" s="18">
        <v>0</v>
      </c>
      <c r="H268" s="18">
        <v>0</v>
      </c>
      <c r="I268" s="18">
        <v>0</v>
      </c>
      <c r="J268" s="19">
        <v>0</v>
      </c>
      <c r="K268" s="55">
        <v>0</v>
      </c>
      <c r="L268" s="17">
        <v>0</v>
      </c>
      <c r="M268" s="18">
        <v>0</v>
      </c>
      <c r="N268" s="19">
        <v>0</v>
      </c>
    </row>
    <row r="269" spans="2:14" ht="12" customHeight="1" x14ac:dyDescent="0.35">
      <c r="B269" s="592"/>
      <c r="C269" s="596"/>
      <c r="D269" s="227" t="s">
        <v>32</v>
      </c>
      <c r="E269" s="48">
        <v>0</v>
      </c>
      <c r="F269" s="35">
        <v>0</v>
      </c>
      <c r="G269" s="35">
        <v>0</v>
      </c>
      <c r="H269" s="35">
        <v>0</v>
      </c>
      <c r="I269" s="35">
        <v>0</v>
      </c>
      <c r="J269" s="39">
        <v>0</v>
      </c>
      <c r="K269" s="57">
        <v>0</v>
      </c>
      <c r="L269" s="38">
        <v>0</v>
      </c>
      <c r="M269" s="35">
        <v>0</v>
      </c>
      <c r="N269" s="39">
        <v>0</v>
      </c>
    </row>
    <row r="270" spans="2:14" ht="13.9" thickBot="1" x14ac:dyDescent="0.4">
      <c r="B270" s="592"/>
      <c r="C270" s="598"/>
      <c r="D270" s="225" t="s">
        <v>33</v>
      </c>
      <c r="E270" s="140">
        <v>2</v>
      </c>
      <c r="F270" s="26">
        <v>3</v>
      </c>
      <c r="G270" s="26">
        <v>3</v>
      </c>
      <c r="H270" s="26">
        <v>4</v>
      </c>
      <c r="I270" s="26">
        <v>5</v>
      </c>
      <c r="J270" s="27">
        <v>5</v>
      </c>
      <c r="K270" s="83">
        <v>0</v>
      </c>
      <c r="L270" s="25">
        <v>5</v>
      </c>
      <c r="M270" s="26">
        <v>0</v>
      </c>
      <c r="N270" s="27">
        <v>5</v>
      </c>
    </row>
    <row r="271" spans="2:14" x14ac:dyDescent="0.35">
      <c r="B271" s="592"/>
      <c r="C271" s="594" t="s">
        <v>28</v>
      </c>
      <c r="D271" s="235" t="s">
        <v>34</v>
      </c>
      <c r="E271" s="16">
        <v>8</v>
      </c>
      <c r="F271" s="18">
        <v>0</v>
      </c>
      <c r="G271" s="18">
        <v>0</v>
      </c>
      <c r="H271" s="18">
        <v>0</v>
      </c>
      <c r="I271" s="18">
        <v>0</v>
      </c>
      <c r="J271" s="19">
        <v>0</v>
      </c>
      <c r="K271" s="55">
        <v>0</v>
      </c>
      <c r="L271" s="17">
        <v>0</v>
      </c>
      <c r="M271" s="18">
        <v>0</v>
      </c>
      <c r="N271" s="19">
        <v>0</v>
      </c>
    </row>
    <row r="272" spans="2:14" x14ac:dyDescent="0.35">
      <c r="B272" s="592"/>
      <c r="C272" s="596"/>
      <c r="D272" s="236" t="s">
        <v>36</v>
      </c>
      <c r="E272" s="48">
        <v>8</v>
      </c>
      <c r="F272" s="35">
        <v>1</v>
      </c>
      <c r="G272" s="35">
        <v>1</v>
      </c>
      <c r="H272" s="35">
        <v>1</v>
      </c>
      <c r="I272" s="35">
        <v>1</v>
      </c>
      <c r="J272" s="39">
        <v>1</v>
      </c>
      <c r="K272" s="57">
        <v>0</v>
      </c>
      <c r="L272" s="38">
        <v>1</v>
      </c>
      <c r="M272" s="35">
        <v>0</v>
      </c>
      <c r="N272" s="39">
        <v>1</v>
      </c>
    </row>
    <row r="273" spans="2:14" x14ac:dyDescent="0.35">
      <c r="B273" s="592"/>
      <c r="C273" s="596"/>
      <c r="D273" s="236" t="s">
        <v>35</v>
      </c>
      <c r="E273" s="48">
        <v>8</v>
      </c>
      <c r="F273" s="35">
        <v>1</v>
      </c>
      <c r="G273" s="35">
        <v>1</v>
      </c>
      <c r="H273" s="35">
        <v>1</v>
      </c>
      <c r="I273" s="35">
        <v>1</v>
      </c>
      <c r="J273" s="39">
        <v>1</v>
      </c>
      <c r="K273" s="57">
        <v>0</v>
      </c>
      <c r="L273" s="38">
        <v>1</v>
      </c>
      <c r="M273" s="35">
        <v>0</v>
      </c>
      <c r="N273" s="39">
        <v>1</v>
      </c>
    </row>
    <row r="274" spans="2:14" ht="15.75" customHeight="1" thickBot="1" x14ac:dyDescent="0.4">
      <c r="B274" s="592"/>
      <c r="C274" s="598"/>
      <c r="D274" s="237" t="s">
        <v>37</v>
      </c>
      <c r="E274" s="140">
        <v>8</v>
      </c>
      <c r="F274" s="26">
        <v>1</v>
      </c>
      <c r="G274" s="26">
        <v>1</v>
      </c>
      <c r="H274" s="26">
        <v>2</v>
      </c>
      <c r="I274" s="26">
        <v>3</v>
      </c>
      <c r="J274" s="27">
        <v>3</v>
      </c>
      <c r="K274" s="83">
        <v>0</v>
      </c>
      <c r="L274" s="25">
        <v>3</v>
      </c>
      <c r="M274" s="26">
        <v>0</v>
      </c>
      <c r="N274" s="27">
        <v>3</v>
      </c>
    </row>
    <row r="275" spans="2:14" ht="15.75" customHeight="1" x14ac:dyDescent="0.35">
      <c r="B275" s="592"/>
      <c r="C275" s="594" t="s">
        <v>86</v>
      </c>
      <c r="D275" s="226" t="s">
        <v>29</v>
      </c>
      <c r="E275" s="16">
        <v>8</v>
      </c>
      <c r="F275" s="18">
        <v>28</v>
      </c>
      <c r="G275" s="18">
        <v>28</v>
      </c>
      <c r="H275" s="18">
        <v>46</v>
      </c>
      <c r="I275" s="18">
        <v>60</v>
      </c>
      <c r="J275" s="19">
        <v>63</v>
      </c>
      <c r="K275" s="55">
        <v>0</v>
      </c>
      <c r="L275" s="17">
        <v>63</v>
      </c>
      <c r="M275" s="18">
        <v>0</v>
      </c>
      <c r="N275" s="19">
        <v>63</v>
      </c>
    </row>
    <row r="276" spans="2:14" ht="15.75" customHeight="1" thickBot="1" x14ac:dyDescent="0.4">
      <c r="B276" s="592"/>
      <c r="C276" s="598"/>
      <c r="D276" s="225" t="s">
        <v>30</v>
      </c>
      <c r="E276" s="140">
        <v>8</v>
      </c>
      <c r="F276" s="26">
        <v>0</v>
      </c>
      <c r="G276" s="63">
        <v>0</v>
      </c>
      <c r="H276" s="63">
        <v>0</v>
      </c>
      <c r="I276" s="63">
        <v>0</v>
      </c>
      <c r="J276" s="27">
        <v>0</v>
      </c>
      <c r="K276" s="45">
        <v>0</v>
      </c>
      <c r="L276" s="66">
        <v>0</v>
      </c>
      <c r="M276" s="63">
        <v>0</v>
      </c>
      <c r="N276" s="27">
        <v>0</v>
      </c>
    </row>
    <row r="277" spans="2:14" ht="15.75" customHeight="1" x14ac:dyDescent="0.35">
      <c r="B277" s="592"/>
      <c r="C277" s="594" t="s">
        <v>85</v>
      </c>
      <c r="D277" s="235" t="s">
        <v>72</v>
      </c>
      <c r="E277" s="16">
        <v>7</v>
      </c>
      <c r="F277" s="18">
        <v>6</v>
      </c>
      <c r="G277" s="18">
        <v>6</v>
      </c>
      <c r="H277" s="18">
        <v>12</v>
      </c>
      <c r="I277" s="18">
        <v>23</v>
      </c>
      <c r="J277" s="19">
        <v>25</v>
      </c>
      <c r="K277" s="55">
        <v>0</v>
      </c>
      <c r="L277" s="17">
        <v>25</v>
      </c>
      <c r="M277" s="18">
        <v>0</v>
      </c>
      <c r="N277" s="19">
        <v>25</v>
      </c>
    </row>
    <row r="278" spans="2:14" ht="13.5" customHeight="1" thickBot="1" x14ac:dyDescent="0.4">
      <c r="B278" s="592"/>
      <c r="C278" s="598"/>
      <c r="D278" s="225" t="s">
        <v>73</v>
      </c>
      <c r="E278" s="45">
        <v>9</v>
      </c>
      <c r="F278" s="26">
        <v>22</v>
      </c>
      <c r="G278" s="26">
        <v>22</v>
      </c>
      <c r="H278" s="26">
        <v>34</v>
      </c>
      <c r="I278" s="26">
        <v>37</v>
      </c>
      <c r="J278" s="27">
        <v>38</v>
      </c>
      <c r="K278" s="83">
        <v>0</v>
      </c>
      <c r="L278" s="25">
        <v>38</v>
      </c>
      <c r="M278" s="26">
        <v>0</v>
      </c>
      <c r="N278" s="27">
        <v>38</v>
      </c>
    </row>
    <row r="279" spans="2:14" ht="18.600000000000001" customHeight="1" x14ac:dyDescent="0.35">
      <c r="B279" s="592"/>
      <c r="C279" s="602" t="s">
        <v>89</v>
      </c>
      <c r="D279" s="235" t="s">
        <v>248</v>
      </c>
      <c r="E279" s="48">
        <v>8</v>
      </c>
      <c r="F279" s="18">
        <v>16</v>
      </c>
      <c r="G279" s="18">
        <v>16</v>
      </c>
      <c r="H279" s="18">
        <v>23</v>
      </c>
      <c r="I279" s="18">
        <v>30</v>
      </c>
      <c r="J279" s="19">
        <v>32</v>
      </c>
      <c r="K279" s="55">
        <v>0</v>
      </c>
      <c r="L279" s="17">
        <v>32</v>
      </c>
      <c r="M279" s="18">
        <v>0</v>
      </c>
      <c r="N279" s="19">
        <v>32</v>
      </c>
    </row>
    <row r="280" spans="2:14" ht="18" customHeight="1" x14ac:dyDescent="0.35">
      <c r="B280" s="592"/>
      <c r="C280" s="603"/>
      <c r="D280" s="236" t="s">
        <v>249</v>
      </c>
      <c r="E280" s="48">
        <v>8</v>
      </c>
      <c r="F280" s="18">
        <v>12</v>
      </c>
      <c r="G280" s="18">
        <v>12</v>
      </c>
      <c r="H280" s="18">
        <v>23</v>
      </c>
      <c r="I280" s="18">
        <v>27</v>
      </c>
      <c r="J280" s="19">
        <v>27</v>
      </c>
      <c r="K280" s="55">
        <v>0</v>
      </c>
      <c r="L280" s="17">
        <v>27</v>
      </c>
      <c r="M280" s="18">
        <v>0</v>
      </c>
      <c r="N280" s="19">
        <v>27</v>
      </c>
    </row>
    <row r="281" spans="2:14" ht="17.45" customHeight="1" x14ac:dyDescent="0.35">
      <c r="B281" s="592"/>
      <c r="C281" s="603"/>
      <c r="D281" s="236" t="s">
        <v>93</v>
      </c>
      <c r="E281" s="48">
        <v>8</v>
      </c>
      <c r="F281" s="18">
        <v>0</v>
      </c>
      <c r="G281" s="18">
        <v>0</v>
      </c>
      <c r="H281" s="18">
        <v>0</v>
      </c>
      <c r="I281" s="18">
        <v>0</v>
      </c>
      <c r="J281" s="19">
        <v>0</v>
      </c>
      <c r="K281" s="55">
        <v>0</v>
      </c>
      <c r="L281" s="17">
        <v>0</v>
      </c>
      <c r="M281" s="18">
        <v>0</v>
      </c>
      <c r="N281" s="19">
        <v>0</v>
      </c>
    </row>
    <row r="282" spans="2:14" ht="15.6" customHeight="1" x14ac:dyDescent="0.35">
      <c r="B282" s="592"/>
      <c r="C282" s="603"/>
      <c r="D282" s="236" t="s">
        <v>94</v>
      </c>
      <c r="E282" s="48">
        <v>8</v>
      </c>
      <c r="F282" s="18">
        <v>0</v>
      </c>
      <c r="G282" s="18">
        <v>0</v>
      </c>
      <c r="H282" s="18">
        <v>0</v>
      </c>
      <c r="I282" s="18">
        <v>3</v>
      </c>
      <c r="J282" s="19">
        <v>4</v>
      </c>
      <c r="K282" s="55">
        <v>0</v>
      </c>
      <c r="L282" s="17">
        <v>4</v>
      </c>
      <c r="M282" s="18">
        <v>0</v>
      </c>
      <c r="N282" s="19">
        <v>4</v>
      </c>
    </row>
    <row r="283" spans="2:14" ht="15.95" customHeight="1" x14ac:dyDescent="0.35">
      <c r="B283" s="592"/>
      <c r="C283" s="603"/>
      <c r="D283" s="236" t="s">
        <v>95</v>
      </c>
      <c r="E283" s="48">
        <v>8</v>
      </c>
      <c r="F283" s="18">
        <v>0</v>
      </c>
      <c r="G283" s="18">
        <v>0</v>
      </c>
      <c r="H283" s="18">
        <v>0</v>
      </c>
      <c r="I283" s="18">
        <v>0</v>
      </c>
      <c r="J283" s="19">
        <v>0</v>
      </c>
      <c r="K283" s="55">
        <v>0</v>
      </c>
      <c r="L283" s="17">
        <v>0</v>
      </c>
      <c r="M283" s="18">
        <v>0</v>
      </c>
      <c r="N283" s="19">
        <v>0</v>
      </c>
    </row>
    <row r="284" spans="2:14" ht="15.95" customHeight="1" x14ac:dyDescent="0.35">
      <c r="B284" s="592"/>
      <c r="C284" s="603"/>
      <c r="D284" s="236" t="s">
        <v>96</v>
      </c>
      <c r="E284" s="48">
        <v>8</v>
      </c>
      <c r="F284" s="18">
        <v>0</v>
      </c>
      <c r="G284" s="18">
        <v>0</v>
      </c>
      <c r="H284" s="18">
        <v>0</v>
      </c>
      <c r="I284" s="18">
        <v>0</v>
      </c>
      <c r="J284" s="19">
        <v>0</v>
      </c>
      <c r="K284" s="55">
        <v>0</v>
      </c>
      <c r="L284" s="17">
        <v>0</v>
      </c>
      <c r="M284" s="18">
        <v>0</v>
      </c>
      <c r="N284" s="19">
        <v>0</v>
      </c>
    </row>
    <row r="285" spans="2:14" ht="14.1" customHeight="1" x14ac:dyDescent="0.35">
      <c r="B285" s="592"/>
      <c r="C285" s="603"/>
      <c r="D285" s="236" t="s">
        <v>97</v>
      </c>
      <c r="E285" s="48">
        <v>8</v>
      </c>
      <c r="F285" s="18">
        <v>0</v>
      </c>
      <c r="G285" s="18">
        <v>0</v>
      </c>
      <c r="H285" s="18">
        <v>0</v>
      </c>
      <c r="I285" s="18">
        <v>0</v>
      </c>
      <c r="J285" s="19">
        <v>0</v>
      </c>
      <c r="K285" s="55">
        <v>0</v>
      </c>
      <c r="L285" s="17">
        <v>0</v>
      </c>
      <c r="M285" s="18">
        <v>0</v>
      </c>
      <c r="N285" s="39">
        <v>0</v>
      </c>
    </row>
    <row r="286" spans="2:14" ht="15.75" customHeight="1" thickBot="1" x14ac:dyDescent="0.4">
      <c r="B286" s="592"/>
      <c r="C286" s="604"/>
      <c r="D286" s="240" t="s">
        <v>98</v>
      </c>
      <c r="E286" s="126">
        <v>8</v>
      </c>
      <c r="F286" s="26">
        <v>0</v>
      </c>
      <c r="G286" s="63">
        <v>0</v>
      </c>
      <c r="H286" s="63">
        <v>0</v>
      </c>
      <c r="I286" s="63">
        <v>0</v>
      </c>
      <c r="J286" s="27">
        <v>0</v>
      </c>
      <c r="K286" s="45">
        <v>0</v>
      </c>
      <c r="L286" s="66">
        <v>0</v>
      </c>
      <c r="M286" s="63">
        <v>0</v>
      </c>
      <c r="N286" s="27">
        <v>0</v>
      </c>
    </row>
    <row r="287" spans="2:14" ht="15.75" customHeight="1" x14ac:dyDescent="0.35">
      <c r="B287" s="592"/>
      <c r="C287" s="602" t="s">
        <v>90</v>
      </c>
      <c r="D287" s="241" t="s">
        <v>87</v>
      </c>
      <c r="E287" s="48">
        <v>8</v>
      </c>
      <c r="F287" s="18">
        <v>25</v>
      </c>
      <c r="G287" s="18">
        <v>25</v>
      </c>
      <c r="H287" s="18">
        <v>35</v>
      </c>
      <c r="I287" s="18">
        <v>48</v>
      </c>
      <c r="J287" s="19">
        <v>51</v>
      </c>
      <c r="K287" s="55">
        <v>0</v>
      </c>
      <c r="L287" s="17">
        <v>51</v>
      </c>
      <c r="M287" s="18">
        <v>0</v>
      </c>
      <c r="N287" s="19">
        <v>51</v>
      </c>
    </row>
    <row r="288" spans="2:14" ht="15.75" customHeight="1" thickBot="1" x14ac:dyDescent="0.4">
      <c r="B288" s="592"/>
      <c r="C288" s="604"/>
      <c r="D288" s="240" t="s">
        <v>88</v>
      </c>
      <c r="E288" s="126">
        <v>8</v>
      </c>
      <c r="F288" s="26">
        <v>3</v>
      </c>
      <c r="G288" s="63">
        <v>3</v>
      </c>
      <c r="H288" s="63">
        <v>11</v>
      </c>
      <c r="I288" s="63">
        <v>12</v>
      </c>
      <c r="J288" s="27">
        <v>12</v>
      </c>
      <c r="K288" s="45">
        <v>0</v>
      </c>
      <c r="L288" s="66">
        <v>12</v>
      </c>
      <c r="M288" s="63">
        <v>0</v>
      </c>
      <c r="N288" s="27">
        <v>12</v>
      </c>
    </row>
    <row r="289" spans="1:53" ht="15.75" customHeight="1" x14ac:dyDescent="0.35">
      <c r="B289" s="592"/>
      <c r="C289" s="602" t="s">
        <v>91</v>
      </c>
      <c r="D289" s="241" t="s">
        <v>29</v>
      </c>
      <c r="E289" s="48">
        <v>8</v>
      </c>
      <c r="F289" s="18">
        <v>28</v>
      </c>
      <c r="G289" s="18">
        <v>25</v>
      </c>
      <c r="H289" s="18">
        <v>46</v>
      </c>
      <c r="I289" s="18">
        <v>60</v>
      </c>
      <c r="J289" s="19">
        <v>63</v>
      </c>
      <c r="K289" s="55">
        <v>0</v>
      </c>
      <c r="L289" s="17">
        <v>63</v>
      </c>
      <c r="M289" s="18">
        <v>0</v>
      </c>
      <c r="N289" s="19">
        <v>63</v>
      </c>
    </row>
    <row r="290" spans="1:53" ht="15.75" customHeight="1" thickBot="1" x14ac:dyDescent="0.4">
      <c r="B290" s="592"/>
      <c r="C290" s="604"/>
      <c r="D290" s="240" t="s">
        <v>30</v>
      </c>
      <c r="E290" s="126">
        <v>8</v>
      </c>
      <c r="F290" s="26">
        <v>0</v>
      </c>
      <c r="G290" s="63">
        <v>0</v>
      </c>
      <c r="H290" s="63">
        <v>0</v>
      </c>
      <c r="I290" s="63">
        <v>0</v>
      </c>
      <c r="J290" s="27">
        <v>0</v>
      </c>
      <c r="K290" s="45">
        <v>0</v>
      </c>
      <c r="L290" s="66">
        <v>0</v>
      </c>
      <c r="M290" s="63">
        <v>0</v>
      </c>
      <c r="N290" s="27">
        <v>0</v>
      </c>
    </row>
    <row r="291" spans="1:53" ht="15.75" customHeight="1" x14ac:dyDescent="0.35">
      <c r="B291" s="592"/>
      <c r="C291" s="602" t="s">
        <v>92</v>
      </c>
      <c r="D291" s="241" t="s">
        <v>199</v>
      </c>
      <c r="E291" s="48">
        <v>0</v>
      </c>
      <c r="F291" s="18">
        <v>0</v>
      </c>
      <c r="G291" s="18">
        <v>0</v>
      </c>
      <c r="H291" s="18">
        <v>0</v>
      </c>
      <c r="I291" s="18">
        <v>0</v>
      </c>
      <c r="J291" s="19">
        <v>0</v>
      </c>
      <c r="K291" s="55">
        <v>0</v>
      </c>
      <c r="L291" s="17">
        <v>0</v>
      </c>
      <c r="M291" s="18">
        <v>0</v>
      </c>
      <c r="N291" s="32">
        <v>0</v>
      </c>
    </row>
    <row r="292" spans="1:53" ht="15.75" customHeight="1" x14ac:dyDescent="0.35">
      <c r="B292" s="592"/>
      <c r="C292" s="605"/>
      <c r="D292" s="242" t="s">
        <v>215</v>
      </c>
      <c r="E292" s="57">
        <v>0</v>
      </c>
      <c r="F292" s="35">
        <v>0</v>
      </c>
      <c r="G292" s="35">
        <v>0</v>
      </c>
      <c r="H292" s="35">
        <v>0</v>
      </c>
      <c r="I292" s="35">
        <v>0</v>
      </c>
      <c r="J292" s="39">
        <v>0</v>
      </c>
      <c r="K292" s="57">
        <v>0</v>
      </c>
      <c r="L292" s="38">
        <v>0</v>
      </c>
      <c r="M292" s="35">
        <v>0</v>
      </c>
      <c r="N292" s="39">
        <v>0</v>
      </c>
    </row>
    <row r="293" spans="1:53" ht="15.75" customHeight="1" thickBot="1" x14ac:dyDescent="0.4">
      <c r="B293" s="592"/>
      <c r="C293" s="603"/>
      <c r="D293" s="225" t="s">
        <v>200</v>
      </c>
      <c r="E293" s="83">
        <v>8</v>
      </c>
      <c r="F293" s="26">
        <v>6</v>
      </c>
      <c r="G293" s="26">
        <v>6</v>
      </c>
      <c r="H293" s="26">
        <v>12</v>
      </c>
      <c r="I293" s="26">
        <v>23</v>
      </c>
      <c r="J293" s="27">
        <v>25</v>
      </c>
      <c r="K293" s="83">
        <v>0</v>
      </c>
      <c r="L293" s="25">
        <v>25</v>
      </c>
      <c r="M293" s="26">
        <v>0</v>
      </c>
      <c r="N293" s="27">
        <v>25</v>
      </c>
    </row>
    <row r="294" spans="1:53" ht="18.75" customHeight="1" x14ac:dyDescent="0.35">
      <c r="B294" s="592"/>
      <c r="C294" s="605"/>
      <c r="D294" s="243" t="s">
        <v>201</v>
      </c>
      <c r="E294" s="55">
        <v>0</v>
      </c>
      <c r="F294" s="18">
        <v>0</v>
      </c>
      <c r="G294" s="18">
        <v>0</v>
      </c>
      <c r="H294" s="18">
        <v>0</v>
      </c>
      <c r="I294" s="18">
        <v>0</v>
      </c>
      <c r="J294" s="19">
        <v>0</v>
      </c>
      <c r="K294" s="55">
        <v>0</v>
      </c>
      <c r="L294" s="17">
        <v>0</v>
      </c>
      <c r="M294" s="18">
        <v>0</v>
      </c>
      <c r="N294" s="19">
        <v>0</v>
      </c>
    </row>
    <row r="295" spans="1:53" ht="15.75" customHeight="1" x14ac:dyDescent="0.35">
      <c r="B295" s="592"/>
      <c r="C295" s="605"/>
      <c r="D295" s="244" t="s">
        <v>202</v>
      </c>
      <c r="E295" s="57">
        <v>0</v>
      </c>
      <c r="F295" s="35">
        <v>0</v>
      </c>
      <c r="G295" s="35">
        <v>0</v>
      </c>
      <c r="H295" s="35">
        <v>0</v>
      </c>
      <c r="I295" s="35">
        <v>0</v>
      </c>
      <c r="J295" s="39">
        <v>0</v>
      </c>
      <c r="K295" s="57">
        <v>0</v>
      </c>
      <c r="L295" s="38">
        <v>0</v>
      </c>
      <c r="M295" s="35">
        <v>0</v>
      </c>
      <c r="N295" s="39">
        <v>0</v>
      </c>
    </row>
    <row r="296" spans="1:53" ht="16.5" customHeight="1" x14ac:dyDescent="0.35">
      <c r="B296" s="592"/>
      <c r="C296" s="605"/>
      <c r="D296" s="244" t="s">
        <v>206</v>
      </c>
      <c r="E296" s="57">
        <v>0</v>
      </c>
      <c r="F296" s="35">
        <v>0</v>
      </c>
      <c r="G296" s="35">
        <v>0</v>
      </c>
      <c r="H296" s="35">
        <v>0</v>
      </c>
      <c r="I296" s="35">
        <v>0</v>
      </c>
      <c r="J296" s="39">
        <v>0</v>
      </c>
      <c r="K296" s="57">
        <v>0</v>
      </c>
      <c r="L296" s="38">
        <v>0</v>
      </c>
      <c r="M296" s="35">
        <v>0</v>
      </c>
      <c r="N296" s="39">
        <v>0</v>
      </c>
    </row>
    <row r="297" spans="1:53" ht="16.5" customHeight="1" x14ac:dyDescent="0.35">
      <c r="B297" s="592"/>
      <c r="C297" s="605"/>
      <c r="D297" s="244" t="s">
        <v>216</v>
      </c>
      <c r="E297" s="57">
        <v>0</v>
      </c>
      <c r="F297" s="35">
        <v>0</v>
      </c>
      <c r="G297" s="35">
        <v>0</v>
      </c>
      <c r="H297" s="35">
        <v>0</v>
      </c>
      <c r="I297" s="35">
        <v>0</v>
      </c>
      <c r="J297" s="39">
        <v>0</v>
      </c>
      <c r="K297" s="57">
        <v>0</v>
      </c>
      <c r="L297" s="38">
        <v>0</v>
      </c>
      <c r="M297" s="35">
        <v>0</v>
      </c>
      <c r="N297" s="39">
        <v>0</v>
      </c>
    </row>
    <row r="298" spans="1:53" ht="15" customHeight="1" thickBot="1" x14ac:dyDescent="0.4">
      <c r="B298" s="592"/>
      <c r="C298" s="606"/>
      <c r="D298" s="245" t="s">
        <v>217</v>
      </c>
      <c r="E298" s="83">
        <v>8</v>
      </c>
      <c r="F298" s="26">
        <v>22</v>
      </c>
      <c r="G298" s="26">
        <v>22</v>
      </c>
      <c r="H298" s="26">
        <v>34</v>
      </c>
      <c r="I298" s="26">
        <v>37</v>
      </c>
      <c r="J298" s="27">
        <v>38</v>
      </c>
      <c r="K298" s="83">
        <v>0</v>
      </c>
      <c r="L298" s="25">
        <v>38</v>
      </c>
      <c r="M298" s="26">
        <v>0</v>
      </c>
      <c r="N298" s="27">
        <v>38</v>
      </c>
    </row>
    <row r="299" spans="1:53" ht="15.75" customHeight="1" x14ac:dyDescent="0.35">
      <c r="B299" s="592"/>
      <c r="C299" s="594" t="s">
        <v>81</v>
      </c>
      <c r="D299" s="241" t="s">
        <v>82</v>
      </c>
      <c r="E299" s="48">
        <v>8</v>
      </c>
      <c r="F299" s="18">
        <v>5</v>
      </c>
      <c r="G299" s="18">
        <v>5</v>
      </c>
      <c r="H299" s="18">
        <v>7</v>
      </c>
      <c r="I299" s="18">
        <v>9</v>
      </c>
      <c r="J299" s="19">
        <v>10</v>
      </c>
      <c r="K299" s="55">
        <v>0</v>
      </c>
      <c r="L299" s="17">
        <v>10</v>
      </c>
      <c r="M299" s="18">
        <v>0</v>
      </c>
      <c r="N299" s="19">
        <v>10</v>
      </c>
    </row>
    <row r="300" spans="1:53" ht="17.100000000000001" customHeight="1" x14ac:dyDescent="0.35">
      <c r="B300" s="592"/>
      <c r="C300" s="603"/>
      <c r="D300" s="236" t="s">
        <v>83</v>
      </c>
      <c r="E300" s="48">
        <v>8</v>
      </c>
      <c r="F300" s="18">
        <v>4</v>
      </c>
      <c r="G300" s="18">
        <v>4</v>
      </c>
      <c r="H300" s="18">
        <v>5</v>
      </c>
      <c r="I300" s="18">
        <v>6</v>
      </c>
      <c r="J300" s="19">
        <v>7</v>
      </c>
      <c r="K300" s="55">
        <v>0</v>
      </c>
      <c r="L300" s="17">
        <v>7</v>
      </c>
      <c r="M300" s="18">
        <v>0</v>
      </c>
      <c r="N300" s="19">
        <v>7</v>
      </c>
    </row>
    <row r="301" spans="1:53" ht="16.5" customHeight="1" thickBot="1" x14ac:dyDescent="0.4">
      <c r="B301" s="593"/>
      <c r="C301" s="595"/>
      <c r="D301" s="225" t="s">
        <v>84</v>
      </c>
      <c r="E301" s="48">
        <v>8</v>
      </c>
      <c r="F301" s="26">
        <v>19</v>
      </c>
      <c r="G301" s="26">
        <v>19</v>
      </c>
      <c r="H301" s="26">
        <v>34</v>
      </c>
      <c r="I301" s="26">
        <v>45</v>
      </c>
      <c r="J301" s="27">
        <v>46</v>
      </c>
      <c r="K301" s="83">
        <v>0</v>
      </c>
      <c r="L301" s="25">
        <v>46</v>
      </c>
      <c r="M301" s="26">
        <v>0</v>
      </c>
      <c r="N301" s="27">
        <v>46</v>
      </c>
    </row>
    <row r="302" spans="1:53" s="72" customFormat="1" ht="12" customHeight="1" thickBot="1" x14ac:dyDescent="0.4">
      <c r="A302" s="3"/>
      <c r="B302" s="68"/>
      <c r="C302" s="69"/>
      <c r="D302" s="69"/>
      <c r="E302" s="70"/>
      <c r="F302" s="70"/>
      <c r="G302" s="70"/>
      <c r="H302" s="70"/>
      <c r="I302" s="70"/>
      <c r="J302" s="70"/>
      <c r="K302" s="70"/>
      <c r="L302" s="71"/>
      <c r="M302" s="70"/>
      <c r="N302" s="70"/>
      <c r="O302" s="3"/>
      <c r="P302" s="3"/>
      <c r="Q302" s="3"/>
      <c r="R302" s="3"/>
      <c r="S302" s="3"/>
      <c r="T302" s="3"/>
      <c r="U302" s="3"/>
      <c r="V302" s="3"/>
      <c r="W302" s="3"/>
      <c r="X302" s="3"/>
      <c r="Y302" s="3"/>
      <c r="Z302" s="3"/>
      <c r="AA302" s="3"/>
      <c r="AB302" s="3"/>
      <c r="AC302" s="3"/>
      <c r="AD302" s="3"/>
      <c r="AE302" s="3"/>
      <c r="AF302" s="3"/>
      <c r="AG302" s="3"/>
      <c r="AH302" s="3"/>
      <c r="AI302" s="3"/>
      <c r="AJ302" s="3"/>
      <c r="AK302" s="3"/>
      <c r="AL302" s="3"/>
      <c r="AM302" s="3"/>
      <c r="AN302" s="3"/>
      <c r="AO302" s="3"/>
      <c r="AP302" s="3"/>
      <c r="AQ302" s="3"/>
      <c r="AR302" s="3"/>
      <c r="AS302" s="3"/>
      <c r="AT302" s="3"/>
      <c r="AU302" s="3"/>
      <c r="AV302" s="3"/>
      <c r="AW302" s="3"/>
      <c r="AX302" s="3"/>
      <c r="AY302" s="3"/>
      <c r="AZ302" s="3"/>
      <c r="BA302" s="3"/>
    </row>
    <row r="303" spans="1:53" ht="57.6" customHeight="1" thickBot="1" x14ac:dyDescent="0.55000000000000004">
      <c r="B303" s="205" t="s">
        <v>9</v>
      </c>
      <c r="C303" s="205" t="s">
        <v>51</v>
      </c>
      <c r="D303" s="208" t="s">
        <v>52</v>
      </c>
      <c r="E303" s="73" t="s">
        <v>192</v>
      </c>
      <c r="F303" s="7" t="s">
        <v>193</v>
      </c>
      <c r="G303" s="7" t="s">
        <v>194</v>
      </c>
      <c r="H303" s="7" t="s">
        <v>195</v>
      </c>
      <c r="I303" s="7" t="s">
        <v>196</v>
      </c>
      <c r="J303" s="8" t="s">
        <v>197</v>
      </c>
      <c r="K303" s="74" t="s">
        <v>23</v>
      </c>
      <c r="L303" s="75" t="s">
        <v>21</v>
      </c>
      <c r="M303" s="74" t="s">
        <v>22</v>
      </c>
      <c r="N303" s="8" t="s">
        <v>24</v>
      </c>
    </row>
    <row r="304" spans="1:53" ht="20.45" customHeight="1" thickBot="1" x14ac:dyDescent="0.4">
      <c r="B304" s="591" t="s">
        <v>60</v>
      </c>
      <c r="C304" s="141" t="s">
        <v>207</v>
      </c>
      <c r="D304" s="142" t="s">
        <v>204</v>
      </c>
      <c r="E304" s="143" t="str">
        <f>SUM(E258,E259)/GCD(SUM(E258,E259),SUM(E183,E184,E206,E207,E233,E234))&amp;":"&amp;SUM(E183,E184,E206,E207,E233,E234)/GCD(SUM(E258,E259),SUM(E183,E184,E206,E207,E233,E234))</f>
        <v>7:2</v>
      </c>
      <c r="F304" s="143" t="str">
        <f>SUM(F258,F259)/GCD(SUM(F258,F259),SUM(F183,F184,F206,F207,F233,F234))&amp;":"&amp;SUM(F183,F184,F206,F207,F233,F234)/GCD(SUM(F258,F259),SUM(F183,F184,F206,F207,F233,F234))</f>
        <v>28:17</v>
      </c>
      <c r="G304" s="143" t="str">
        <f t="shared" ref="G304:N304" si="8">SUM(G258,G259)/GCD(SUM(G258,G259),SUM(G183,G184,G206,G207,G233,G234))&amp;":"&amp;SUM(G183,G184,G206,G207,G233,G234)/GCD(SUM(G258,G259),SUM(G183,G184,G206,G207,G233,G234))</f>
        <v>28:19</v>
      </c>
      <c r="H304" s="143" t="str">
        <f t="shared" si="8"/>
        <v>23:22</v>
      </c>
      <c r="I304" s="143" t="str">
        <f t="shared" si="8"/>
        <v>30:29</v>
      </c>
      <c r="J304" s="144" t="str">
        <f t="shared" si="8"/>
        <v>21:20</v>
      </c>
      <c r="K304" s="145" t="e">
        <f t="shared" si="8"/>
        <v>#DIV/0!</v>
      </c>
      <c r="L304" s="143" t="str">
        <f t="shared" si="8"/>
        <v>63:61</v>
      </c>
      <c r="M304" s="143" t="str">
        <f t="shared" si="8"/>
        <v>0:1</v>
      </c>
      <c r="N304" s="146" t="str">
        <f t="shared" si="8"/>
        <v>21:20</v>
      </c>
    </row>
    <row r="305" spans="2:14" ht="15" customHeight="1" x14ac:dyDescent="0.35">
      <c r="B305" s="592"/>
      <c r="C305" s="594" t="s">
        <v>2</v>
      </c>
      <c r="D305" s="229" t="s">
        <v>0</v>
      </c>
      <c r="E305" s="147"/>
      <c r="F305" s="148"/>
      <c r="G305" s="148"/>
      <c r="H305" s="148"/>
      <c r="I305" s="148"/>
      <c r="J305" s="149"/>
      <c r="K305" s="55"/>
      <c r="L305" s="17"/>
      <c r="M305" s="18"/>
      <c r="N305" s="19"/>
    </row>
    <row r="306" spans="2:14" ht="15.75" customHeight="1" thickBot="1" x14ac:dyDescent="0.4">
      <c r="B306" s="592"/>
      <c r="C306" s="595"/>
      <c r="D306" s="230" t="s">
        <v>1</v>
      </c>
      <c r="E306" s="150"/>
      <c r="F306" s="151"/>
      <c r="G306" s="151"/>
      <c r="H306" s="22"/>
      <c r="I306" s="22"/>
      <c r="J306" s="61"/>
      <c r="K306" s="78"/>
      <c r="L306" s="25"/>
      <c r="M306" s="26"/>
      <c r="N306" s="27"/>
    </row>
    <row r="307" spans="2:14" ht="15.75" customHeight="1" x14ac:dyDescent="0.35">
      <c r="B307" s="592"/>
      <c r="C307" s="594" t="s">
        <v>25</v>
      </c>
      <c r="D307" s="231" t="s">
        <v>3</v>
      </c>
      <c r="E307" s="152"/>
      <c r="F307" s="153"/>
      <c r="G307" s="153"/>
      <c r="H307" s="14"/>
      <c r="I307" s="14"/>
      <c r="J307" s="32"/>
      <c r="K307" s="80"/>
      <c r="L307" s="31"/>
      <c r="M307" s="14"/>
      <c r="N307" s="32"/>
    </row>
    <row r="308" spans="2:14" ht="15.75" customHeight="1" x14ac:dyDescent="0.35">
      <c r="B308" s="592"/>
      <c r="C308" s="596"/>
      <c r="D308" s="232" t="s">
        <v>5</v>
      </c>
      <c r="E308" s="154"/>
      <c r="F308" s="155"/>
      <c r="G308" s="155"/>
      <c r="H308" s="35"/>
      <c r="I308" s="35"/>
      <c r="J308" s="39"/>
      <c r="K308" s="57"/>
      <c r="L308" s="38"/>
      <c r="M308" s="35"/>
      <c r="N308" s="39"/>
    </row>
    <row r="309" spans="2:14" ht="15.75" customHeight="1" x14ac:dyDescent="0.35">
      <c r="B309" s="592"/>
      <c r="C309" s="596"/>
      <c r="D309" s="232" t="s">
        <v>6</v>
      </c>
      <c r="E309" s="154"/>
      <c r="F309" s="155"/>
      <c r="G309" s="155"/>
      <c r="H309" s="35"/>
      <c r="I309" s="35"/>
      <c r="J309" s="39"/>
      <c r="K309" s="57"/>
      <c r="L309" s="38"/>
      <c r="M309" s="35"/>
      <c r="N309" s="39"/>
    </row>
    <row r="310" spans="2:14" ht="15.75" customHeight="1" thickBot="1" x14ac:dyDescent="0.4">
      <c r="B310" s="592"/>
      <c r="C310" s="595"/>
      <c r="D310" s="233" t="s">
        <v>4</v>
      </c>
      <c r="E310" s="156"/>
      <c r="F310" s="157"/>
      <c r="G310" s="157"/>
      <c r="H310" s="26"/>
      <c r="I310" s="26"/>
      <c r="J310" s="158"/>
      <c r="K310" s="83"/>
      <c r="L310" s="25"/>
      <c r="M310" s="26"/>
      <c r="N310" s="27"/>
    </row>
    <row r="311" spans="2:14" x14ac:dyDescent="0.35">
      <c r="B311" s="592"/>
      <c r="C311" s="594" t="s">
        <v>26</v>
      </c>
      <c r="D311" s="234" t="s">
        <v>7</v>
      </c>
      <c r="E311" s="147"/>
      <c r="F311" s="148"/>
      <c r="G311" s="148"/>
      <c r="H311" s="18"/>
      <c r="I311" s="18"/>
      <c r="J311" s="19"/>
      <c r="K311" s="55"/>
      <c r="L311" s="17"/>
      <c r="M311" s="18"/>
      <c r="N311" s="19"/>
    </row>
    <row r="312" spans="2:14" ht="16.5" customHeight="1" thickBot="1" x14ac:dyDescent="0.4">
      <c r="B312" s="592"/>
      <c r="C312" s="595"/>
      <c r="D312" s="228" t="s">
        <v>8</v>
      </c>
      <c r="E312" s="156"/>
      <c r="F312" s="157"/>
      <c r="G312" s="157"/>
      <c r="H312" s="26"/>
      <c r="I312" s="26"/>
      <c r="J312" s="27"/>
      <c r="K312" s="83"/>
      <c r="L312" s="25"/>
      <c r="M312" s="26"/>
      <c r="N312" s="27"/>
    </row>
    <row r="313" spans="2:14" ht="16.5" customHeight="1" x14ac:dyDescent="0.35">
      <c r="B313" s="592"/>
      <c r="C313" s="597" t="s">
        <v>62</v>
      </c>
      <c r="D313" s="226" t="s">
        <v>29</v>
      </c>
      <c r="E313" s="147"/>
      <c r="F313" s="148"/>
      <c r="G313" s="148"/>
      <c r="H313" s="159"/>
      <c r="I313" s="18"/>
      <c r="J313" s="19"/>
      <c r="K313" s="55"/>
      <c r="L313" s="17"/>
      <c r="M313" s="18"/>
      <c r="N313" s="19"/>
    </row>
    <row r="314" spans="2:14" ht="12" customHeight="1" thickBot="1" x14ac:dyDescent="0.4">
      <c r="B314" s="592"/>
      <c r="C314" s="598"/>
      <c r="D314" s="228" t="s">
        <v>30</v>
      </c>
      <c r="E314" s="156"/>
      <c r="F314" s="157"/>
      <c r="G314" s="157"/>
      <c r="H314" s="26"/>
      <c r="I314" s="26"/>
      <c r="J314" s="27"/>
      <c r="K314" s="83"/>
      <c r="L314" s="25"/>
      <c r="M314" s="26"/>
      <c r="N314" s="27"/>
    </row>
    <row r="315" spans="2:14" ht="12" customHeight="1" x14ac:dyDescent="0.35">
      <c r="B315" s="592"/>
      <c r="C315" s="594" t="s">
        <v>27</v>
      </c>
      <c r="D315" s="226" t="s">
        <v>31</v>
      </c>
      <c r="E315" s="147"/>
      <c r="F315" s="148"/>
      <c r="G315" s="148"/>
      <c r="H315" s="18"/>
      <c r="I315" s="18"/>
      <c r="J315" s="19"/>
      <c r="K315" s="55"/>
      <c r="L315" s="17"/>
      <c r="M315" s="18"/>
      <c r="N315" s="19"/>
    </row>
    <row r="316" spans="2:14" ht="12" customHeight="1" x14ac:dyDescent="0.35">
      <c r="B316" s="592"/>
      <c r="C316" s="596"/>
      <c r="D316" s="227" t="s">
        <v>32</v>
      </c>
      <c r="E316" s="154"/>
      <c r="F316" s="155"/>
      <c r="G316" s="155"/>
      <c r="H316" s="35"/>
      <c r="I316" s="35"/>
      <c r="J316" s="39"/>
      <c r="K316" s="57"/>
      <c r="L316" s="38"/>
      <c r="M316" s="35"/>
      <c r="N316" s="39"/>
    </row>
    <row r="317" spans="2:14" ht="13.9" thickBot="1" x14ac:dyDescent="0.4">
      <c r="B317" s="592"/>
      <c r="C317" s="598"/>
      <c r="D317" s="225" t="s">
        <v>33</v>
      </c>
      <c r="E317" s="156"/>
      <c r="F317" s="157"/>
      <c r="G317" s="157"/>
      <c r="H317" s="26"/>
      <c r="I317" s="26"/>
      <c r="J317" s="27"/>
      <c r="K317" s="83"/>
      <c r="L317" s="25"/>
      <c r="M317" s="26"/>
      <c r="N317" s="27"/>
    </row>
    <row r="318" spans="2:14" x14ac:dyDescent="0.35">
      <c r="B318" s="592"/>
      <c r="C318" s="594" t="s">
        <v>28</v>
      </c>
      <c r="D318" s="235" t="s">
        <v>34</v>
      </c>
      <c r="E318" s="160"/>
      <c r="F318" s="148"/>
      <c r="G318" s="148"/>
      <c r="H318" s="18"/>
      <c r="I318" s="18"/>
      <c r="J318" s="19"/>
      <c r="K318" s="55"/>
      <c r="L318" s="17"/>
      <c r="M318" s="18"/>
      <c r="N318" s="19"/>
    </row>
    <row r="319" spans="2:14" x14ac:dyDescent="0.35">
      <c r="B319" s="592"/>
      <c r="C319" s="596"/>
      <c r="D319" s="236" t="s">
        <v>36</v>
      </c>
      <c r="E319" s="161"/>
      <c r="F319" s="155"/>
      <c r="G319" s="155"/>
      <c r="H319" s="35"/>
      <c r="I319" s="35"/>
      <c r="J319" s="39"/>
      <c r="K319" s="57"/>
      <c r="L319" s="38"/>
      <c r="M319" s="35"/>
      <c r="N319" s="39"/>
    </row>
    <row r="320" spans="2:14" x14ac:dyDescent="0.35">
      <c r="B320" s="592"/>
      <c r="C320" s="596"/>
      <c r="D320" s="236" t="s">
        <v>35</v>
      </c>
      <c r="E320" s="161"/>
      <c r="F320" s="155"/>
      <c r="G320" s="155"/>
      <c r="H320" s="35"/>
      <c r="I320" s="35"/>
      <c r="J320" s="39"/>
      <c r="K320" s="57"/>
      <c r="L320" s="38"/>
      <c r="M320" s="35"/>
      <c r="N320" s="39"/>
    </row>
    <row r="321" spans="1:53" ht="15.75" customHeight="1" thickBot="1" x14ac:dyDescent="0.4">
      <c r="B321" s="592"/>
      <c r="C321" s="598"/>
      <c r="D321" s="225" t="s">
        <v>37</v>
      </c>
      <c r="E321" s="156"/>
      <c r="F321" s="157"/>
      <c r="G321" s="157"/>
      <c r="H321" s="26"/>
      <c r="I321" s="26"/>
      <c r="J321" s="27"/>
      <c r="K321" s="83"/>
      <c r="L321" s="25"/>
      <c r="M321" s="26"/>
      <c r="N321" s="27"/>
    </row>
    <row r="322" spans="1:53" x14ac:dyDescent="0.35">
      <c r="B322" s="592"/>
      <c r="C322" s="594" t="s">
        <v>85</v>
      </c>
      <c r="D322" s="235" t="s">
        <v>72</v>
      </c>
      <c r="E322" s="160"/>
      <c r="F322" s="148"/>
      <c r="G322" s="148"/>
      <c r="H322" s="18"/>
      <c r="I322" s="18"/>
      <c r="J322" s="19"/>
      <c r="K322" s="55"/>
      <c r="L322" s="17"/>
      <c r="M322" s="18"/>
      <c r="N322" s="19"/>
    </row>
    <row r="323" spans="1:53" ht="15.75" customHeight="1" thickBot="1" x14ac:dyDescent="0.4">
      <c r="B323" s="593"/>
      <c r="C323" s="596"/>
      <c r="D323" s="225" t="s">
        <v>73</v>
      </c>
      <c r="E323" s="156"/>
      <c r="F323" s="157"/>
      <c r="G323" s="157"/>
      <c r="H323" s="26"/>
      <c r="I323" s="26"/>
      <c r="J323" s="27"/>
      <c r="K323" s="83"/>
      <c r="L323" s="25"/>
      <c r="M323" s="26"/>
      <c r="N323" s="27"/>
    </row>
    <row r="324" spans="1:53" s="72" customFormat="1" ht="13.5" customHeight="1" thickBot="1" x14ac:dyDescent="0.4">
      <c r="A324" s="3"/>
      <c r="B324" s="68"/>
      <c r="C324" s="69"/>
      <c r="D324" s="69"/>
      <c r="E324" s="70"/>
      <c r="F324" s="70"/>
      <c r="G324" s="70"/>
      <c r="H324" s="70"/>
      <c r="I324" s="70"/>
      <c r="J324" s="70"/>
      <c r="K324" s="70"/>
      <c r="L324" s="71"/>
      <c r="M324" s="70"/>
      <c r="N324" s="70"/>
      <c r="O324" s="3"/>
      <c r="P324" s="3"/>
      <c r="Q324" s="3"/>
      <c r="R324" s="3"/>
      <c r="S324" s="3"/>
      <c r="T324" s="3"/>
      <c r="U324" s="3"/>
      <c r="V324" s="3"/>
      <c r="W324" s="3"/>
      <c r="X324" s="3"/>
      <c r="Y324" s="3"/>
      <c r="Z324" s="3"/>
      <c r="AA324" s="3"/>
      <c r="AB324" s="3"/>
      <c r="AC324" s="3"/>
      <c r="AD324" s="3"/>
      <c r="AE324" s="3"/>
      <c r="AF324" s="3"/>
      <c r="AG324" s="3"/>
      <c r="AH324" s="3"/>
      <c r="AI324" s="3"/>
      <c r="AJ324" s="3"/>
      <c r="AK324" s="3"/>
      <c r="AL324" s="3"/>
      <c r="AM324" s="3"/>
      <c r="AN324" s="3"/>
      <c r="AO324" s="3"/>
      <c r="AP324" s="3"/>
      <c r="AQ324" s="3"/>
      <c r="AR324" s="3"/>
      <c r="AS324" s="3"/>
      <c r="AT324" s="3"/>
      <c r="AU324" s="3"/>
      <c r="AV324" s="3"/>
      <c r="AW324" s="3"/>
      <c r="AX324" s="3"/>
      <c r="AY324" s="3"/>
      <c r="AZ324" s="3"/>
      <c r="BA324" s="3"/>
    </row>
    <row r="325" spans="1:53" ht="51" customHeight="1" thickBot="1" x14ac:dyDescent="0.55000000000000004">
      <c r="B325" s="205" t="s">
        <v>9</v>
      </c>
      <c r="C325" s="205" t="s">
        <v>51</v>
      </c>
      <c r="D325" s="208" t="s">
        <v>52</v>
      </c>
      <c r="E325" s="73" t="s">
        <v>192</v>
      </c>
      <c r="F325" s="7" t="s">
        <v>193</v>
      </c>
      <c r="G325" s="7" t="s">
        <v>194</v>
      </c>
      <c r="H325" s="7" t="s">
        <v>195</v>
      </c>
      <c r="I325" s="7" t="s">
        <v>196</v>
      </c>
      <c r="J325" s="8" t="s">
        <v>197</v>
      </c>
      <c r="K325" s="74" t="s">
        <v>23</v>
      </c>
      <c r="L325" s="75" t="s">
        <v>21</v>
      </c>
      <c r="M325" s="74" t="s">
        <v>22</v>
      </c>
      <c r="N325" s="8" t="s">
        <v>24</v>
      </c>
    </row>
    <row r="326" spans="1:53" ht="23.1" customHeight="1" thickBot="1" x14ac:dyDescent="0.4">
      <c r="B326" s="607" t="s">
        <v>229</v>
      </c>
      <c r="C326" s="116" t="s">
        <v>205</v>
      </c>
      <c r="D326" s="117" t="s">
        <v>204</v>
      </c>
      <c r="E326" s="162">
        <f>SUM(E327,E328)/E171*100</f>
        <v>100</v>
      </c>
      <c r="F326" s="163">
        <f t="shared" ref="F326:N326" si="9">SUM(F327,F328)/F171*100</f>
        <v>100</v>
      </c>
      <c r="G326" s="163">
        <f t="shared" si="9"/>
        <v>100</v>
      </c>
      <c r="H326" s="164">
        <f t="shared" si="9"/>
        <v>100</v>
      </c>
      <c r="I326" s="165">
        <f t="shared" si="9"/>
        <v>100</v>
      </c>
      <c r="J326" s="166">
        <f t="shared" si="9"/>
        <v>100</v>
      </c>
      <c r="K326" s="162" t="e">
        <f t="shared" si="9"/>
        <v>#DIV/0!</v>
      </c>
      <c r="L326" s="163">
        <f t="shared" si="9"/>
        <v>100</v>
      </c>
      <c r="M326" s="163" t="e">
        <f t="shared" si="9"/>
        <v>#DIV/0!</v>
      </c>
      <c r="N326" s="167">
        <f t="shared" si="9"/>
        <v>100</v>
      </c>
    </row>
    <row r="327" spans="1:53" ht="15" customHeight="1" x14ac:dyDescent="0.35">
      <c r="B327" s="608"/>
      <c r="C327" s="602" t="s">
        <v>2</v>
      </c>
      <c r="D327" s="229" t="s">
        <v>0</v>
      </c>
      <c r="E327" s="48">
        <v>7</v>
      </c>
      <c r="F327" s="18">
        <v>22</v>
      </c>
      <c r="G327" s="18">
        <v>23</v>
      </c>
      <c r="H327" s="18">
        <v>39</v>
      </c>
      <c r="I327" s="18">
        <v>50</v>
      </c>
      <c r="J327" s="19">
        <v>51</v>
      </c>
      <c r="K327" s="55">
        <v>0</v>
      </c>
      <c r="L327" s="17">
        <v>51</v>
      </c>
      <c r="M327" s="18">
        <v>0</v>
      </c>
      <c r="N327" s="32">
        <v>51</v>
      </c>
    </row>
    <row r="328" spans="1:53" ht="15.75" customHeight="1" thickBot="1" x14ac:dyDescent="0.4">
      <c r="B328" s="608"/>
      <c r="C328" s="604"/>
      <c r="D328" s="230" t="s">
        <v>1</v>
      </c>
      <c r="E328" s="24">
        <v>6</v>
      </c>
      <c r="F328" s="22">
        <v>17</v>
      </c>
      <c r="G328" s="22">
        <v>18</v>
      </c>
      <c r="H328" s="22">
        <v>39</v>
      </c>
      <c r="I328" s="22">
        <v>45</v>
      </c>
      <c r="J328" s="61">
        <v>47</v>
      </c>
      <c r="K328" s="78">
        <v>0</v>
      </c>
      <c r="L328" s="25">
        <v>47</v>
      </c>
      <c r="M328" s="26">
        <v>0</v>
      </c>
      <c r="N328" s="27">
        <v>47</v>
      </c>
    </row>
    <row r="329" spans="1:53" ht="15.75" customHeight="1" x14ac:dyDescent="0.35">
      <c r="B329" s="608"/>
      <c r="C329" s="594" t="s">
        <v>25</v>
      </c>
      <c r="D329" s="231" t="s">
        <v>3</v>
      </c>
      <c r="E329" s="16">
        <v>5</v>
      </c>
      <c r="F329" s="14">
        <v>9</v>
      </c>
      <c r="G329" s="14">
        <v>9</v>
      </c>
      <c r="H329" s="14">
        <v>15</v>
      </c>
      <c r="I329" s="14">
        <v>21</v>
      </c>
      <c r="J329" s="32">
        <v>21</v>
      </c>
      <c r="K329" s="80">
        <v>0</v>
      </c>
      <c r="L329" s="31">
        <v>21</v>
      </c>
      <c r="M329" s="14">
        <v>0</v>
      </c>
      <c r="N329" s="32">
        <v>21</v>
      </c>
    </row>
    <row r="330" spans="1:53" ht="15.75" customHeight="1" x14ac:dyDescent="0.35">
      <c r="B330" s="608"/>
      <c r="C330" s="596"/>
      <c r="D330" s="232" t="s">
        <v>5</v>
      </c>
      <c r="E330" s="37">
        <v>0</v>
      </c>
      <c r="F330" s="35">
        <v>4</v>
      </c>
      <c r="G330" s="35">
        <v>6</v>
      </c>
      <c r="H330" s="35">
        <v>12</v>
      </c>
      <c r="I330" s="35">
        <v>17</v>
      </c>
      <c r="J330" s="39">
        <v>19</v>
      </c>
      <c r="K330" s="57">
        <v>0</v>
      </c>
      <c r="L330" s="38">
        <v>19</v>
      </c>
      <c r="M330" s="35">
        <v>0</v>
      </c>
      <c r="N330" s="39">
        <v>19</v>
      </c>
    </row>
    <row r="331" spans="1:53" ht="15.75" customHeight="1" x14ac:dyDescent="0.35">
      <c r="B331" s="608"/>
      <c r="C331" s="596"/>
      <c r="D331" s="232" t="s">
        <v>6</v>
      </c>
      <c r="E331" s="37">
        <v>6</v>
      </c>
      <c r="F331" s="35">
        <v>20</v>
      </c>
      <c r="G331" s="35">
        <v>20</v>
      </c>
      <c r="H331" s="35">
        <v>37</v>
      </c>
      <c r="I331" s="35">
        <v>43</v>
      </c>
      <c r="J331" s="39">
        <v>44</v>
      </c>
      <c r="K331" s="57">
        <v>0</v>
      </c>
      <c r="L331" s="38">
        <v>44</v>
      </c>
      <c r="M331" s="35">
        <v>0</v>
      </c>
      <c r="N331" s="39">
        <v>44</v>
      </c>
    </row>
    <row r="332" spans="1:53" ht="15.75" customHeight="1" thickBot="1" x14ac:dyDescent="0.4">
      <c r="B332" s="608"/>
      <c r="C332" s="595"/>
      <c r="D332" s="233" t="s">
        <v>4</v>
      </c>
      <c r="E332" s="45">
        <v>2</v>
      </c>
      <c r="F332" s="26">
        <v>6</v>
      </c>
      <c r="G332" s="26">
        <v>6</v>
      </c>
      <c r="H332" s="26">
        <v>14</v>
      </c>
      <c r="I332" s="26">
        <v>14</v>
      </c>
      <c r="J332" s="27">
        <v>14</v>
      </c>
      <c r="K332" s="83">
        <v>0</v>
      </c>
      <c r="L332" s="25">
        <v>14</v>
      </c>
      <c r="M332" s="26">
        <v>0</v>
      </c>
      <c r="N332" s="27">
        <v>14</v>
      </c>
    </row>
    <row r="333" spans="1:53" x14ac:dyDescent="0.35">
      <c r="B333" s="608"/>
      <c r="C333" s="594" t="s">
        <v>26</v>
      </c>
      <c r="D333" s="234" t="s">
        <v>7</v>
      </c>
      <c r="E333" s="48">
        <v>9</v>
      </c>
      <c r="F333" s="18">
        <v>33</v>
      </c>
      <c r="G333" s="18">
        <v>35</v>
      </c>
      <c r="H333" s="18">
        <v>59</v>
      </c>
      <c r="I333" s="18">
        <v>75</v>
      </c>
      <c r="J333" s="19">
        <v>78</v>
      </c>
      <c r="K333" s="55">
        <v>0</v>
      </c>
      <c r="L333" s="17">
        <v>79</v>
      </c>
      <c r="M333" s="18">
        <v>1</v>
      </c>
      <c r="N333" s="19">
        <v>78</v>
      </c>
    </row>
    <row r="334" spans="1:53" ht="16.5" customHeight="1" thickBot="1" x14ac:dyDescent="0.4">
      <c r="B334" s="608"/>
      <c r="C334" s="595"/>
      <c r="D334" s="228" t="s">
        <v>8</v>
      </c>
      <c r="E334" s="45">
        <v>4</v>
      </c>
      <c r="F334" s="26">
        <v>6</v>
      </c>
      <c r="G334" s="26">
        <v>6</v>
      </c>
      <c r="H334" s="26">
        <v>19</v>
      </c>
      <c r="I334" s="26">
        <v>20</v>
      </c>
      <c r="J334" s="27">
        <v>20</v>
      </c>
      <c r="K334" s="83">
        <v>0</v>
      </c>
      <c r="L334" s="25">
        <v>20</v>
      </c>
      <c r="M334" s="26">
        <v>0</v>
      </c>
      <c r="N334" s="27">
        <v>20</v>
      </c>
    </row>
    <row r="335" spans="1:53" ht="16.5" customHeight="1" x14ac:dyDescent="0.35">
      <c r="B335" s="608"/>
      <c r="C335" s="597" t="s">
        <v>62</v>
      </c>
      <c r="D335" s="226" t="s">
        <v>29</v>
      </c>
      <c r="E335" s="48">
        <v>2</v>
      </c>
      <c r="F335" s="18">
        <v>3</v>
      </c>
      <c r="G335" s="18">
        <v>3</v>
      </c>
      <c r="H335" s="18">
        <v>5</v>
      </c>
      <c r="I335" s="18">
        <v>6</v>
      </c>
      <c r="J335" s="19">
        <v>6</v>
      </c>
      <c r="K335" s="55">
        <v>0</v>
      </c>
      <c r="L335" s="17">
        <v>6</v>
      </c>
      <c r="M335" s="18">
        <v>0</v>
      </c>
      <c r="N335" s="19">
        <v>6</v>
      </c>
    </row>
    <row r="336" spans="1:53" ht="15.75" customHeight="1" thickBot="1" x14ac:dyDescent="0.4">
      <c r="B336" s="608"/>
      <c r="C336" s="598"/>
      <c r="D336" s="228" t="s">
        <v>30</v>
      </c>
      <c r="E336" s="45">
        <v>11</v>
      </c>
      <c r="F336" s="26">
        <v>36</v>
      </c>
      <c r="G336" s="26">
        <v>38</v>
      </c>
      <c r="H336" s="26">
        <v>73</v>
      </c>
      <c r="I336" s="26">
        <v>89</v>
      </c>
      <c r="J336" s="27">
        <v>92</v>
      </c>
      <c r="K336" s="83">
        <v>0</v>
      </c>
      <c r="L336" s="25">
        <v>92</v>
      </c>
      <c r="M336" s="26">
        <v>0</v>
      </c>
      <c r="N336" s="27">
        <v>92</v>
      </c>
    </row>
    <row r="337" spans="2:14" ht="12" customHeight="1" x14ac:dyDescent="0.35">
      <c r="B337" s="608"/>
      <c r="C337" s="594" t="s">
        <v>27</v>
      </c>
      <c r="D337" s="226" t="s">
        <v>31</v>
      </c>
      <c r="E337" s="48">
        <v>0</v>
      </c>
      <c r="F337" s="18">
        <v>0</v>
      </c>
      <c r="G337" s="18">
        <v>0</v>
      </c>
      <c r="H337" s="18">
        <v>0</v>
      </c>
      <c r="I337" s="18">
        <v>0</v>
      </c>
      <c r="J337" s="19">
        <v>0</v>
      </c>
      <c r="K337" s="55">
        <v>0</v>
      </c>
      <c r="L337" s="17">
        <v>0</v>
      </c>
      <c r="M337" s="18">
        <v>0</v>
      </c>
      <c r="N337" s="19">
        <v>0</v>
      </c>
    </row>
    <row r="338" spans="2:14" ht="12" customHeight="1" x14ac:dyDescent="0.35">
      <c r="B338" s="608"/>
      <c r="C338" s="596"/>
      <c r="D338" s="227" t="s">
        <v>32</v>
      </c>
      <c r="E338" s="37">
        <v>0</v>
      </c>
      <c r="F338" s="35">
        <v>0</v>
      </c>
      <c r="G338" s="35">
        <v>0</v>
      </c>
      <c r="H338" s="35">
        <v>0</v>
      </c>
      <c r="I338" s="35">
        <v>0</v>
      </c>
      <c r="J338" s="39">
        <v>0</v>
      </c>
      <c r="K338" s="57">
        <v>0</v>
      </c>
      <c r="L338" s="38">
        <v>0</v>
      </c>
      <c r="M338" s="35">
        <v>0</v>
      </c>
      <c r="N338" s="39">
        <v>0</v>
      </c>
    </row>
    <row r="339" spans="2:14" ht="13.9" thickBot="1" x14ac:dyDescent="0.4">
      <c r="B339" s="608"/>
      <c r="C339" s="598"/>
      <c r="D339" s="225" t="s">
        <v>33</v>
      </c>
      <c r="E339" s="45">
        <v>2</v>
      </c>
      <c r="F339" s="26">
        <v>3</v>
      </c>
      <c r="G339" s="26">
        <v>3</v>
      </c>
      <c r="H339" s="26">
        <v>5</v>
      </c>
      <c r="I339" s="26">
        <v>6</v>
      </c>
      <c r="J339" s="27">
        <v>6</v>
      </c>
      <c r="K339" s="83">
        <v>0</v>
      </c>
      <c r="L339" s="25">
        <v>6</v>
      </c>
      <c r="M339" s="26">
        <v>0</v>
      </c>
      <c r="N339" s="27">
        <v>6</v>
      </c>
    </row>
    <row r="340" spans="2:14" x14ac:dyDescent="0.35">
      <c r="B340" s="608"/>
      <c r="C340" s="594" t="s">
        <v>28</v>
      </c>
      <c r="D340" s="235" t="s">
        <v>34</v>
      </c>
      <c r="E340" s="55">
        <v>0</v>
      </c>
      <c r="F340" s="18">
        <v>0</v>
      </c>
      <c r="G340" s="18">
        <v>0</v>
      </c>
      <c r="H340" s="18">
        <v>0</v>
      </c>
      <c r="I340" s="18">
        <v>0</v>
      </c>
      <c r="J340" s="19">
        <v>0</v>
      </c>
      <c r="K340" s="55">
        <v>0</v>
      </c>
      <c r="L340" s="17">
        <v>0</v>
      </c>
      <c r="M340" s="18">
        <v>0</v>
      </c>
      <c r="N340" s="19">
        <v>0</v>
      </c>
    </row>
    <row r="341" spans="2:14" x14ac:dyDescent="0.35">
      <c r="B341" s="608"/>
      <c r="C341" s="596"/>
      <c r="D341" s="236" t="s">
        <v>36</v>
      </c>
      <c r="E341" s="57">
        <v>1</v>
      </c>
      <c r="F341" s="35">
        <v>1</v>
      </c>
      <c r="G341" s="35">
        <v>1</v>
      </c>
      <c r="H341" s="35">
        <v>1</v>
      </c>
      <c r="I341" s="35">
        <v>1</v>
      </c>
      <c r="J341" s="39">
        <v>1</v>
      </c>
      <c r="K341" s="57">
        <v>0</v>
      </c>
      <c r="L341" s="38">
        <v>1</v>
      </c>
      <c r="M341" s="35">
        <v>0</v>
      </c>
      <c r="N341" s="39">
        <v>1</v>
      </c>
    </row>
    <row r="342" spans="2:14" x14ac:dyDescent="0.35">
      <c r="B342" s="608"/>
      <c r="C342" s="596"/>
      <c r="D342" s="236" t="s">
        <v>35</v>
      </c>
      <c r="E342" s="57">
        <v>1</v>
      </c>
      <c r="F342" s="35">
        <v>1</v>
      </c>
      <c r="G342" s="35">
        <v>1</v>
      </c>
      <c r="H342" s="35">
        <v>1</v>
      </c>
      <c r="I342" s="35">
        <v>1</v>
      </c>
      <c r="J342" s="39">
        <v>1</v>
      </c>
      <c r="K342" s="57">
        <v>0</v>
      </c>
      <c r="L342" s="38">
        <v>1</v>
      </c>
      <c r="M342" s="35">
        <v>0</v>
      </c>
      <c r="N342" s="39">
        <v>1</v>
      </c>
    </row>
    <row r="343" spans="2:14" ht="15.75" customHeight="1" thickBot="1" x14ac:dyDescent="0.4">
      <c r="B343" s="608"/>
      <c r="C343" s="598"/>
      <c r="D343" s="225" t="s">
        <v>37</v>
      </c>
      <c r="E343" s="45">
        <v>0</v>
      </c>
      <c r="F343" s="26">
        <v>1</v>
      </c>
      <c r="G343" s="26">
        <v>1</v>
      </c>
      <c r="H343" s="26">
        <v>3</v>
      </c>
      <c r="I343" s="26">
        <v>4</v>
      </c>
      <c r="J343" s="27">
        <v>4</v>
      </c>
      <c r="K343" s="83">
        <v>0</v>
      </c>
      <c r="L343" s="25">
        <v>4</v>
      </c>
      <c r="M343" s="26">
        <v>0</v>
      </c>
      <c r="N343" s="27">
        <v>4</v>
      </c>
    </row>
    <row r="344" spans="2:14" ht="18.75" customHeight="1" x14ac:dyDescent="0.35">
      <c r="B344" s="608"/>
      <c r="C344" s="602" t="s">
        <v>99</v>
      </c>
      <c r="D344" s="236" t="s">
        <v>75</v>
      </c>
      <c r="E344" s="55">
        <v>4</v>
      </c>
      <c r="F344" s="18">
        <v>17</v>
      </c>
      <c r="G344" s="18">
        <v>17</v>
      </c>
      <c r="H344" s="18">
        <v>42</v>
      </c>
      <c r="I344" s="18">
        <v>51</v>
      </c>
      <c r="J344" s="19">
        <v>53</v>
      </c>
      <c r="K344" s="55">
        <v>0</v>
      </c>
      <c r="L344" s="17">
        <v>53</v>
      </c>
      <c r="M344" s="18">
        <v>0</v>
      </c>
      <c r="N344" s="19">
        <v>53</v>
      </c>
    </row>
    <row r="345" spans="2:14" ht="21" customHeight="1" x14ac:dyDescent="0.35">
      <c r="B345" s="608"/>
      <c r="C345" s="603"/>
      <c r="D345" s="236" t="s">
        <v>76</v>
      </c>
      <c r="E345" s="55">
        <v>0</v>
      </c>
      <c r="F345" s="18">
        <v>0</v>
      </c>
      <c r="G345" s="18">
        <v>0</v>
      </c>
      <c r="H345" s="18">
        <v>2</v>
      </c>
      <c r="I345" s="18">
        <v>7</v>
      </c>
      <c r="J345" s="19">
        <v>7</v>
      </c>
      <c r="K345" s="55">
        <v>0</v>
      </c>
      <c r="L345" s="17">
        <v>7</v>
      </c>
      <c r="M345" s="18">
        <v>0</v>
      </c>
      <c r="N345" s="19">
        <v>7</v>
      </c>
    </row>
    <row r="346" spans="2:14" ht="14.25" customHeight="1" x14ac:dyDescent="0.35">
      <c r="B346" s="608"/>
      <c r="C346" s="603"/>
      <c r="D346" s="236" t="s">
        <v>77</v>
      </c>
      <c r="E346" s="55">
        <v>0</v>
      </c>
      <c r="F346" s="18">
        <v>0</v>
      </c>
      <c r="G346" s="18">
        <v>0</v>
      </c>
      <c r="H346" s="18">
        <v>0</v>
      </c>
      <c r="I346" s="18">
        <v>0</v>
      </c>
      <c r="J346" s="19">
        <v>0</v>
      </c>
      <c r="K346" s="55">
        <v>0</v>
      </c>
      <c r="L346" s="17">
        <v>0</v>
      </c>
      <c r="M346" s="18">
        <v>0</v>
      </c>
      <c r="N346" s="19">
        <v>0</v>
      </c>
    </row>
    <row r="347" spans="2:14" ht="15.75" customHeight="1" thickBot="1" x14ac:dyDescent="0.4">
      <c r="B347" s="608"/>
      <c r="C347" s="604"/>
      <c r="D347" s="237" t="s">
        <v>80</v>
      </c>
      <c r="E347" s="126">
        <v>9</v>
      </c>
      <c r="F347" s="26">
        <v>22</v>
      </c>
      <c r="G347" s="63">
        <v>22</v>
      </c>
      <c r="H347" s="63">
        <v>34</v>
      </c>
      <c r="I347" s="63">
        <v>37</v>
      </c>
      <c r="J347" s="27">
        <v>38</v>
      </c>
      <c r="K347" s="45">
        <v>0</v>
      </c>
      <c r="L347" s="66">
        <v>38</v>
      </c>
      <c r="M347" s="63">
        <v>0</v>
      </c>
      <c r="N347" s="27">
        <v>38</v>
      </c>
    </row>
    <row r="348" spans="2:14" ht="22.5" customHeight="1" x14ac:dyDescent="0.35">
      <c r="B348" s="608"/>
      <c r="C348" s="594" t="s">
        <v>100</v>
      </c>
      <c r="D348" s="226" t="s">
        <v>29</v>
      </c>
      <c r="E348" s="55">
        <v>13</v>
      </c>
      <c r="F348" s="18">
        <v>39</v>
      </c>
      <c r="G348" s="18">
        <v>41</v>
      </c>
      <c r="H348" s="18">
        <v>58</v>
      </c>
      <c r="I348" s="18">
        <v>95</v>
      </c>
      <c r="J348" s="19">
        <v>98</v>
      </c>
      <c r="K348" s="55">
        <v>0</v>
      </c>
      <c r="L348" s="17">
        <v>98</v>
      </c>
      <c r="M348" s="18">
        <v>0</v>
      </c>
      <c r="N348" s="19">
        <v>98</v>
      </c>
    </row>
    <row r="349" spans="2:14" ht="14.1" customHeight="1" thickBot="1" x14ac:dyDescent="0.4">
      <c r="B349" s="608"/>
      <c r="C349" s="595"/>
      <c r="D349" s="225" t="s">
        <v>30</v>
      </c>
      <c r="E349" s="83">
        <v>0</v>
      </c>
      <c r="F349" s="26">
        <v>0</v>
      </c>
      <c r="G349" s="26">
        <v>0</v>
      </c>
      <c r="H349" s="26">
        <v>0</v>
      </c>
      <c r="I349" s="26">
        <v>0</v>
      </c>
      <c r="J349" s="27">
        <v>0</v>
      </c>
      <c r="K349" s="83">
        <v>0</v>
      </c>
      <c r="L349" s="25">
        <v>0</v>
      </c>
      <c r="M349" s="26">
        <v>0</v>
      </c>
      <c r="N349" s="27">
        <v>0</v>
      </c>
    </row>
    <row r="350" spans="2:14" ht="15.75" customHeight="1" x14ac:dyDescent="0.35">
      <c r="B350" s="608"/>
      <c r="C350" s="594" t="s">
        <v>81</v>
      </c>
      <c r="D350" s="226" t="s">
        <v>82</v>
      </c>
      <c r="E350" s="55">
        <v>7</v>
      </c>
      <c r="F350" s="18">
        <v>19</v>
      </c>
      <c r="G350" s="18">
        <v>19</v>
      </c>
      <c r="H350" s="18">
        <v>35</v>
      </c>
      <c r="I350" s="18">
        <v>42</v>
      </c>
      <c r="J350" s="19">
        <v>43</v>
      </c>
      <c r="K350" s="55">
        <v>0</v>
      </c>
      <c r="L350" s="17">
        <v>43</v>
      </c>
      <c r="M350" s="18">
        <v>0</v>
      </c>
      <c r="N350" s="19">
        <v>43</v>
      </c>
    </row>
    <row r="351" spans="2:14" ht="14.45" customHeight="1" x14ac:dyDescent="0.35">
      <c r="B351" s="608"/>
      <c r="C351" s="603"/>
      <c r="D351" s="236" t="s">
        <v>83</v>
      </c>
      <c r="E351" s="55">
        <v>1</v>
      </c>
      <c r="F351" s="18">
        <v>7</v>
      </c>
      <c r="G351" s="18">
        <v>7</v>
      </c>
      <c r="H351" s="18">
        <v>19</v>
      </c>
      <c r="I351" s="18">
        <v>23</v>
      </c>
      <c r="J351" s="19">
        <v>25</v>
      </c>
      <c r="K351" s="55">
        <v>0</v>
      </c>
      <c r="L351" s="17">
        <v>25</v>
      </c>
      <c r="M351" s="18">
        <v>0</v>
      </c>
      <c r="N351" s="19">
        <v>25</v>
      </c>
    </row>
    <row r="352" spans="2:14" ht="18.75" customHeight="1" thickBot="1" x14ac:dyDescent="0.4">
      <c r="B352" s="608"/>
      <c r="C352" s="595"/>
      <c r="D352" s="225" t="s">
        <v>84</v>
      </c>
      <c r="E352" s="83">
        <v>5</v>
      </c>
      <c r="F352" s="26">
        <v>13</v>
      </c>
      <c r="G352" s="26">
        <v>15</v>
      </c>
      <c r="H352" s="26">
        <v>24</v>
      </c>
      <c r="I352" s="26">
        <v>30</v>
      </c>
      <c r="J352" s="27">
        <v>30</v>
      </c>
      <c r="K352" s="83">
        <v>0</v>
      </c>
      <c r="L352" s="25">
        <v>30</v>
      </c>
      <c r="M352" s="26">
        <v>0</v>
      </c>
      <c r="N352" s="27">
        <v>30</v>
      </c>
    </row>
    <row r="353" spans="1:53" s="72" customFormat="1" ht="12.75" customHeight="1" thickBot="1" x14ac:dyDescent="0.4">
      <c r="A353" s="3"/>
      <c r="B353" s="68"/>
      <c r="C353" s="69"/>
      <c r="D353" s="69"/>
      <c r="E353" s="70"/>
      <c r="F353" s="70"/>
      <c r="G353" s="70"/>
      <c r="H353" s="70"/>
      <c r="I353" s="70"/>
      <c r="J353" s="70"/>
      <c r="K353" s="70"/>
      <c r="L353" s="71"/>
      <c r="M353" s="70"/>
      <c r="N353" s="70"/>
      <c r="O353" s="3"/>
      <c r="P353" s="3"/>
      <c r="Q353" s="3"/>
      <c r="R353" s="3"/>
      <c r="S353" s="3"/>
      <c r="T353" s="3"/>
      <c r="U353" s="3"/>
      <c r="V353" s="3"/>
      <c r="W353" s="3"/>
      <c r="X353" s="3"/>
      <c r="Y353" s="3"/>
      <c r="Z353" s="3"/>
      <c r="AA353" s="3"/>
      <c r="AB353" s="3"/>
      <c r="AC353" s="3"/>
      <c r="AD353" s="3"/>
      <c r="AE353" s="3"/>
      <c r="AF353" s="3"/>
      <c r="AG353" s="3"/>
      <c r="AH353" s="3"/>
      <c r="AI353" s="3"/>
      <c r="AJ353" s="3"/>
      <c r="AK353" s="3"/>
      <c r="AL353" s="3"/>
      <c r="AM353" s="3"/>
      <c r="AN353" s="3"/>
      <c r="AO353" s="3"/>
      <c r="AP353" s="3"/>
      <c r="AQ353" s="3"/>
      <c r="AR353" s="3"/>
      <c r="AS353" s="3"/>
      <c r="AT353" s="3"/>
      <c r="AU353" s="3"/>
      <c r="AV353" s="3"/>
      <c r="AW353" s="3"/>
      <c r="AX353" s="3"/>
      <c r="AY353" s="3"/>
      <c r="AZ353" s="3"/>
      <c r="BA353" s="3"/>
    </row>
    <row r="354" spans="1:53" ht="60.6" customHeight="1" thickBot="1" x14ac:dyDescent="0.55000000000000004">
      <c r="B354" s="205" t="s">
        <v>9</v>
      </c>
      <c r="C354" s="205" t="s">
        <v>51</v>
      </c>
      <c r="D354" s="208" t="s">
        <v>52</v>
      </c>
      <c r="E354" s="73" t="s">
        <v>192</v>
      </c>
      <c r="F354" s="7" t="s">
        <v>193</v>
      </c>
      <c r="G354" s="7" t="s">
        <v>194</v>
      </c>
      <c r="H354" s="7" t="s">
        <v>195</v>
      </c>
      <c r="I354" s="7" t="s">
        <v>196</v>
      </c>
      <c r="J354" s="8" t="s">
        <v>197</v>
      </c>
      <c r="K354" s="74" t="s">
        <v>23</v>
      </c>
      <c r="L354" s="75" t="s">
        <v>21</v>
      </c>
      <c r="M354" s="74" t="s">
        <v>22</v>
      </c>
      <c r="N354" s="8" t="s">
        <v>24</v>
      </c>
    </row>
    <row r="355" spans="1:53" ht="22.5" customHeight="1" thickBot="1" x14ac:dyDescent="0.4">
      <c r="B355" s="591" t="s">
        <v>230</v>
      </c>
      <c r="C355" s="94" t="s">
        <v>205</v>
      </c>
      <c r="D355" s="95" t="s">
        <v>204</v>
      </c>
      <c r="E355" s="98">
        <f>SUM(E356,E357)/E171*100</f>
        <v>0</v>
      </c>
      <c r="F355" s="139">
        <f t="shared" ref="F355:N355" si="10">SUM(F356,F357)/F171*100</f>
        <v>0</v>
      </c>
      <c r="G355" s="97">
        <f t="shared" si="10"/>
        <v>0</v>
      </c>
      <c r="H355" s="97">
        <f t="shared" si="10"/>
        <v>0</v>
      </c>
      <c r="I355" s="96">
        <f t="shared" si="10"/>
        <v>0</v>
      </c>
      <c r="J355" s="139">
        <f t="shared" si="10"/>
        <v>0</v>
      </c>
      <c r="K355" s="137">
        <v>0</v>
      </c>
      <c r="L355" s="97">
        <f t="shared" si="10"/>
        <v>0</v>
      </c>
      <c r="M355" s="96">
        <v>0</v>
      </c>
      <c r="N355" s="139">
        <f t="shared" si="10"/>
        <v>0</v>
      </c>
    </row>
    <row r="356" spans="1:53" ht="15" customHeight="1" x14ac:dyDescent="0.35">
      <c r="B356" s="592"/>
      <c r="C356" s="594" t="s">
        <v>2</v>
      </c>
      <c r="D356" s="229" t="s">
        <v>0</v>
      </c>
      <c r="E356" s="48">
        <v>0</v>
      </c>
      <c r="F356" s="18">
        <v>0</v>
      </c>
      <c r="G356" s="18">
        <v>0</v>
      </c>
      <c r="H356" s="18">
        <v>0</v>
      </c>
      <c r="I356" s="18">
        <v>0</v>
      </c>
      <c r="J356" s="19">
        <v>0</v>
      </c>
      <c r="K356" s="55">
        <v>0</v>
      </c>
      <c r="L356" s="17">
        <v>0</v>
      </c>
      <c r="M356" s="18">
        <v>0</v>
      </c>
      <c r="N356" s="19">
        <v>0</v>
      </c>
    </row>
    <row r="357" spans="1:53" ht="15.75" customHeight="1" thickBot="1" x14ac:dyDescent="0.4">
      <c r="B357" s="592"/>
      <c r="C357" s="595"/>
      <c r="D357" s="230" t="s">
        <v>1</v>
      </c>
      <c r="E357" s="24">
        <v>0</v>
      </c>
      <c r="F357" s="22">
        <v>0</v>
      </c>
      <c r="G357" s="22">
        <v>0</v>
      </c>
      <c r="H357" s="22">
        <v>0</v>
      </c>
      <c r="I357" s="22">
        <v>0</v>
      </c>
      <c r="J357" s="61">
        <v>0</v>
      </c>
      <c r="K357" s="78">
        <v>0</v>
      </c>
      <c r="L357" s="25">
        <v>0</v>
      </c>
      <c r="M357" s="26">
        <v>0</v>
      </c>
      <c r="N357" s="27">
        <v>0</v>
      </c>
    </row>
    <row r="358" spans="1:53" ht="15.75" customHeight="1" x14ac:dyDescent="0.35">
      <c r="B358" s="592"/>
      <c r="C358" s="594" t="s">
        <v>25</v>
      </c>
      <c r="D358" s="231" t="s">
        <v>3</v>
      </c>
      <c r="E358" s="16">
        <v>0</v>
      </c>
      <c r="F358" s="14">
        <v>0</v>
      </c>
      <c r="G358" s="14">
        <v>0</v>
      </c>
      <c r="H358" s="14">
        <v>0</v>
      </c>
      <c r="I358" s="14">
        <v>0</v>
      </c>
      <c r="J358" s="32">
        <v>0</v>
      </c>
      <c r="K358" s="80">
        <v>0</v>
      </c>
      <c r="L358" s="31">
        <v>0</v>
      </c>
      <c r="M358" s="14">
        <v>0</v>
      </c>
      <c r="N358" s="32">
        <v>0</v>
      </c>
    </row>
    <row r="359" spans="1:53" ht="15.75" customHeight="1" x14ac:dyDescent="0.35">
      <c r="B359" s="592"/>
      <c r="C359" s="596"/>
      <c r="D359" s="232" t="s">
        <v>5</v>
      </c>
      <c r="E359" s="37">
        <v>0</v>
      </c>
      <c r="F359" s="35">
        <v>0</v>
      </c>
      <c r="G359" s="35">
        <v>0</v>
      </c>
      <c r="H359" s="35">
        <v>0</v>
      </c>
      <c r="I359" s="35">
        <v>0</v>
      </c>
      <c r="J359" s="39">
        <v>0</v>
      </c>
      <c r="K359" s="57">
        <v>0</v>
      </c>
      <c r="L359" s="38">
        <v>0</v>
      </c>
      <c r="M359" s="35">
        <v>0</v>
      </c>
      <c r="N359" s="39">
        <v>0</v>
      </c>
    </row>
    <row r="360" spans="1:53" ht="15.75" customHeight="1" x14ac:dyDescent="0.35">
      <c r="B360" s="592"/>
      <c r="C360" s="596"/>
      <c r="D360" s="232" t="s">
        <v>6</v>
      </c>
      <c r="E360" s="37">
        <v>0</v>
      </c>
      <c r="F360" s="35">
        <v>0</v>
      </c>
      <c r="G360" s="35">
        <v>0</v>
      </c>
      <c r="H360" s="35">
        <v>0</v>
      </c>
      <c r="I360" s="35">
        <v>0</v>
      </c>
      <c r="J360" s="39">
        <v>0</v>
      </c>
      <c r="K360" s="57">
        <v>0</v>
      </c>
      <c r="L360" s="38">
        <v>0</v>
      </c>
      <c r="M360" s="35">
        <v>0</v>
      </c>
      <c r="N360" s="39">
        <v>0</v>
      </c>
    </row>
    <row r="361" spans="1:53" ht="15.75" customHeight="1" thickBot="1" x14ac:dyDescent="0.4">
      <c r="B361" s="592"/>
      <c r="C361" s="595"/>
      <c r="D361" s="233" t="s">
        <v>4</v>
      </c>
      <c r="E361" s="45">
        <v>0</v>
      </c>
      <c r="F361" s="26">
        <v>0</v>
      </c>
      <c r="G361" s="26">
        <v>0</v>
      </c>
      <c r="H361" s="26">
        <v>0</v>
      </c>
      <c r="I361" s="26">
        <v>0</v>
      </c>
      <c r="J361" s="27">
        <v>0</v>
      </c>
      <c r="K361" s="83">
        <v>0</v>
      </c>
      <c r="L361" s="25">
        <v>0</v>
      </c>
      <c r="M361" s="26">
        <v>0</v>
      </c>
      <c r="N361" s="27">
        <v>0</v>
      </c>
    </row>
    <row r="362" spans="1:53" x14ac:dyDescent="0.35">
      <c r="B362" s="592"/>
      <c r="C362" s="594" t="s">
        <v>26</v>
      </c>
      <c r="D362" s="234" t="s">
        <v>7</v>
      </c>
      <c r="E362" s="48">
        <v>0</v>
      </c>
      <c r="F362" s="18">
        <v>0</v>
      </c>
      <c r="G362" s="18">
        <v>0</v>
      </c>
      <c r="H362" s="18">
        <v>0</v>
      </c>
      <c r="I362" s="18">
        <v>0</v>
      </c>
      <c r="J362" s="19">
        <v>0</v>
      </c>
      <c r="K362" s="55">
        <v>0</v>
      </c>
      <c r="L362" s="17">
        <v>0</v>
      </c>
      <c r="M362" s="18">
        <v>0</v>
      </c>
      <c r="N362" s="19">
        <v>0</v>
      </c>
    </row>
    <row r="363" spans="1:53" ht="16.5" customHeight="1" thickBot="1" x14ac:dyDescent="0.4">
      <c r="B363" s="592"/>
      <c r="C363" s="595"/>
      <c r="D363" s="228" t="s">
        <v>8</v>
      </c>
      <c r="E363" s="45">
        <v>0</v>
      </c>
      <c r="F363" s="26">
        <v>0</v>
      </c>
      <c r="G363" s="26">
        <v>0</v>
      </c>
      <c r="H363" s="26">
        <v>0</v>
      </c>
      <c r="I363" s="26">
        <v>0</v>
      </c>
      <c r="J363" s="27">
        <v>0</v>
      </c>
      <c r="K363" s="83">
        <v>0</v>
      </c>
      <c r="L363" s="25">
        <v>0</v>
      </c>
      <c r="M363" s="26">
        <v>0</v>
      </c>
      <c r="N363" s="27">
        <v>0</v>
      </c>
    </row>
    <row r="364" spans="1:53" ht="16.5" customHeight="1" x14ac:dyDescent="0.35">
      <c r="B364" s="592"/>
      <c r="C364" s="597" t="s">
        <v>101</v>
      </c>
      <c r="D364" s="226" t="s">
        <v>29</v>
      </c>
      <c r="E364" s="48">
        <v>0</v>
      </c>
      <c r="F364" s="18">
        <v>0</v>
      </c>
      <c r="G364" s="18">
        <v>0</v>
      </c>
      <c r="H364" s="18">
        <v>0</v>
      </c>
      <c r="I364" s="18">
        <v>0</v>
      </c>
      <c r="J364" s="19">
        <v>0</v>
      </c>
      <c r="K364" s="55">
        <v>0</v>
      </c>
      <c r="L364" s="17">
        <v>0</v>
      </c>
      <c r="M364" s="18">
        <v>0</v>
      </c>
      <c r="N364" s="19">
        <v>0</v>
      </c>
    </row>
    <row r="365" spans="1:53" ht="12" customHeight="1" thickBot="1" x14ac:dyDescent="0.4">
      <c r="B365" s="592"/>
      <c r="C365" s="598"/>
      <c r="D365" s="228" t="s">
        <v>30</v>
      </c>
      <c r="E365" s="45">
        <v>0</v>
      </c>
      <c r="F365" s="26">
        <v>0</v>
      </c>
      <c r="G365" s="26">
        <v>0</v>
      </c>
      <c r="H365" s="26">
        <v>0</v>
      </c>
      <c r="I365" s="26">
        <v>0</v>
      </c>
      <c r="J365" s="27">
        <v>0</v>
      </c>
      <c r="K365" s="83">
        <v>0</v>
      </c>
      <c r="L365" s="25">
        <v>0</v>
      </c>
      <c r="M365" s="26">
        <v>0</v>
      </c>
      <c r="N365" s="27">
        <v>0</v>
      </c>
    </row>
    <row r="366" spans="1:53" ht="12" customHeight="1" x14ac:dyDescent="0.35">
      <c r="B366" s="592"/>
      <c r="C366" s="594" t="s">
        <v>27</v>
      </c>
      <c r="D366" s="226" t="s">
        <v>31</v>
      </c>
      <c r="E366" s="48">
        <v>0</v>
      </c>
      <c r="F366" s="18">
        <v>0</v>
      </c>
      <c r="G366" s="18">
        <v>0</v>
      </c>
      <c r="H366" s="18">
        <v>0</v>
      </c>
      <c r="I366" s="18">
        <v>0</v>
      </c>
      <c r="J366" s="19">
        <v>0</v>
      </c>
      <c r="K366" s="55">
        <v>0</v>
      </c>
      <c r="L366" s="17">
        <v>0</v>
      </c>
      <c r="M366" s="18">
        <v>0</v>
      </c>
      <c r="N366" s="19">
        <v>0</v>
      </c>
    </row>
    <row r="367" spans="1:53" ht="12" customHeight="1" x14ac:dyDescent="0.35">
      <c r="B367" s="592"/>
      <c r="C367" s="596"/>
      <c r="D367" s="227" t="s">
        <v>32</v>
      </c>
      <c r="E367" s="37">
        <v>0</v>
      </c>
      <c r="F367" s="35">
        <v>0</v>
      </c>
      <c r="G367" s="35">
        <v>0</v>
      </c>
      <c r="H367" s="35">
        <v>0</v>
      </c>
      <c r="I367" s="35">
        <v>0</v>
      </c>
      <c r="J367" s="39">
        <v>0</v>
      </c>
      <c r="K367" s="57">
        <v>0</v>
      </c>
      <c r="L367" s="38">
        <v>0</v>
      </c>
      <c r="M367" s="35">
        <v>0</v>
      </c>
      <c r="N367" s="39">
        <v>0</v>
      </c>
    </row>
    <row r="368" spans="1:53" ht="13.9" thickBot="1" x14ac:dyDescent="0.4">
      <c r="B368" s="592"/>
      <c r="C368" s="598"/>
      <c r="D368" s="225" t="s">
        <v>33</v>
      </c>
      <c r="E368" s="45">
        <v>0</v>
      </c>
      <c r="F368" s="26">
        <v>0</v>
      </c>
      <c r="G368" s="26">
        <v>0</v>
      </c>
      <c r="H368" s="26">
        <v>0</v>
      </c>
      <c r="I368" s="26">
        <v>0</v>
      </c>
      <c r="J368" s="27">
        <v>0</v>
      </c>
      <c r="K368" s="83">
        <v>0</v>
      </c>
      <c r="L368" s="25">
        <v>0</v>
      </c>
      <c r="M368" s="26">
        <v>0</v>
      </c>
      <c r="N368" s="27">
        <v>0</v>
      </c>
    </row>
    <row r="369" spans="1:53" x14ac:dyDescent="0.35">
      <c r="B369" s="592"/>
      <c r="C369" s="594" t="s">
        <v>28</v>
      </c>
      <c r="D369" s="235" t="s">
        <v>34</v>
      </c>
      <c r="E369" s="55">
        <v>0</v>
      </c>
      <c r="F369" s="18">
        <v>0</v>
      </c>
      <c r="G369" s="18">
        <v>0</v>
      </c>
      <c r="H369" s="18">
        <v>0</v>
      </c>
      <c r="I369" s="18">
        <v>0</v>
      </c>
      <c r="J369" s="19">
        <v>0</v>
      </c>
      <c r="K369" s="55">
        <v>0</v>
      </c>
      <c r="L369" s="17">
        <v>0</v>
      </c>
      <c r="M369" s="18">
        <v>0</v>
      </c>
      <c r="N369" s="19">
        <v>0</v>
      </c>
    </row>
    <row r="370" spans="1:53" x14ac:dyDescent="0.35">
      <c r="B370" s="592"/>
      <c r="C370" s="596"/>
      <c r="D370" s="236" t="s">
        <v>36</v>
      </c>
      <c r="E370" s="57">
        <v>0</v>
      </c>
      <c r="F370" s="35">
        <v>0</v>
      </c>
      <c r="G370" s="35">
        <v>0</v>
      </c>
      <c r="H370" s="35">
        <v>0</v>
      </c>
      <c r="I370" s="35">
        <v>0</v>
      </c>
      <c r="J370" s="39">
        <v>0</v>
      </c>
      <c r="K370" s="57">
        <v>0</v>
      </c>
      <c r="L370" s="38">
        <v>0</v>
      </c>
      <c r="M370" s="35">
        <v>0</v>
      </c>
      <c r="N370" s="39">
        <v>0</v>
      </c>
    </row>
    <row r="371" spans="1:53" x14ac:dyDescent="0.35">
      <c r="B371" s="592"/>
      <c r="C371" s="596"/>
      <c r="D371" s="236" t="s">
        <v>35</v>
      </c>
      <c r="E371" s="57">
        <v>0</v>
      </c>
      <c r="F371" s="35">
        <v>0</v>
      </c>
      <c r="G371" s="35">
        <v>0</v>
      </c>
      <c r="H371" s="35">
        <v>0</v>
      </c>
      <c r="I371" s="35">
        <v>0</v>
      </c>
      <c r="J371" s="39">
        <v>0</v>
      </c>
      <c r="K371" s="57">
        <v>0</v>
      </c>
      <c r="L371" s="38">
        <v>0</v>
      </c>
      <c r="M371" s="35">
        <v>0</v>
      </c>
      <c r="N371" s="39">
        <v>0</v>
      </c>
    </row>
    <row r="372" spans="1:53" ht="15.75" customHeight="1" thickBot="1" x14ac:dyDescent="0.4">
      <c r="B372" s="592"/>
      <c r="C372" s="598"/>
      <c r="D372" s="225" t="s">
        <v>37</v>
      </c>
      <c r="E372" s="45">
        <v>0</v>
      </c>
      <c r="F372" s="26">
        <v>0</v>
      </c>
      <c r="G372" s="26">
        <v>0</v>
      </c>
      <c r="H372" s="26">
        <v>0</v>
      </c>
      <c r="I372" s="26">
        <v>0</v>
      </c>
      <c r="J372" s="27">
        <v>0</v>
      </c>
      <c r="K372" s="83">
        <v>0</v>
      </c>
      <c r="L372" s="25">
        <v>0</v>
      </c>
      <c r="M372" s="26">
        <v>0</v>
      </c>
      <c r="N372" s="27">
        <v>0</v>
      </c>
    </row>
    <row r="373" spans="1:53" ht="18.600000000000001" customHeight="1" x14ac:dyDescent="0.35">
      <c r="B373" s="592"/>
      <c r="C373" s="602" t="s">
        <v>99</v>
      </c>
      <c r="D373" s="236" t="s">
        <v>75</v>
      </c>
      <c r="E373" s="55">
        <v>0</v>
      </c>
      <c r="F373" s="18">
        <v>0</v>
      </c>
      <c r="G373" s="18">
        <v>0</v>
      </c>
      <c r="H373" s="18">
        <v>0</v>
      </c>
      <c r="I373" s="18">
        <v>0</v>
      </c>
      <c r="J373" s="19">
        <v>0</v>
      </c>
      <c r="K373" s="55">
        <v>0</v>
      </c>
      <c r="L373" s="17">
        <v>0</v>
      </c>
      <c r="M373" s="18">
        <v>0</v>
      </c>
      <c r="N373" s="19">
        <v>0</v>
      </c>
    </row>
    <row r="374" spans="1:53" ht="12.6" customHeight="1" x14ac:dyDescent="0.35">
      <c r="B374" s="592"/>
      <c r="C374" s="603"/>
      <c r="D374" s="236" t="s">
        <v>76</v>
      </c>
      <c r="E374" s="55">
        <v>0</v>
      </c>
      <c r="F374" s="18">
        <v>0</v>
      </c>
      <c r="G374" s="18">
        <v>0</v>
      </c>
      <c r="H374" s="18">
        <v>0</v>
      </c>
      <c r="I374" s="18">
        <v>0</v>
      </c>
      <c r="J374" s="19">
        <v>0</v>
      </c>
      <c r="K374" s="55">
        <v>0</v>
      </c>
      <c r="L374" s="17">
        <v>0</v>
      </c>
      <c r="M374" s="18">
        <v>0</v>
      </c>
      <c r="N374" s="19">
        <v>0</v>
      </c>
    </row>
    <row r="375" spans="1:53" ht="14.1" customHeight="1" x14ac:dyDescent="0.35">
      <c r="B375" s="592"/>
      <c r="C375" s="603"/>
      <c r="D375" s="236" t="s">
        <v>77</v>
      </c>
      <c r="E375" s="55">
        <v>0</v>
      </c>
      <c r="F375" s="18">
        <v>0</v>
      </c>
      <c r="G375" s="18">
        <v>0</v>
      </c>
      <c r="H375" s="18">
        <v>0</v>
      </c>
      <c r="I375" s="18">
        <v>0</v>
      </c>
      <c r="J375" s="19">
        <v>0</v>
      </c>
      <c r="K375" s="55">
        <v>0</v>
      </c>
      <c r="L375" s="17">
        <v>0</v>
      </c>
      <c r="M375" s="18">
        <v>0</v>
      </c>
      <c r="N375" s="19">
        <v>0</v>
      </c>
    </row>
    <row r="376" spans="1:53" ht="15.6" customHeight="1" thickBot="1" x14ac:dyDescent="0.4">
      <c r="B376" s="592"/>
      <c r="C376" s="604"/>
      <c r="D376" s="237" t="s">
        <v>80</v>
      </c>
      <c r="E376" s="126">
        <v>0</v>
      </c>
      <c r="F376" s="26">
        <v>0</v>
      </c>
      <c r="G376" s="63">
        <v>0</v>
      </c>
      <c r="H376" s="63">
        <v>0</v>
      </c>
      <c r="I376" s="63">
        <v>0</v>
      </c>
      <c r="J376" s="27">
        <v>0</v>
      </c>
      <c r="K376" s="45">
        <v>0</v>
      </c>
      <c r="L376" s="66">
        <v>0</v>
      </c>
      <c r="M376" s="63">
        <v>0</v>
      </c>
      <c r="N376" s="27">
        <v>0</v>
      </c>
    </row>
    <row r="377" spans="1:53" ht="15.75" customHeight="1" x14ac:dyDescent="0.35">
      <c r="B377" s="592"/>
      <c r="C377" s="594" t="s">
        <v>106</v>
      </c>
      <c r="D377" s="226" t="s">
        <v>29</v>
      </c>
      <c r="E377" s="55">
        <v>0</v>
      </c>
      <c r="F377" s="18">
        <v>0</v>
      </c>
      <c r="G377" s="18">
        <v>0</v>
      </c>
      <c r="H377" s="18">
        <v>0</v>
      </c>
      <c r="I377" s="18">
        <v>0</v>
      </c>
      <c r="J377" s="19">
        <v>0</v>
      </c>
      <c r="K377" s="55">
        <v>0</v>
      </c>
      <c r="L377" s="17">
        <v>0</v>
      </c>
      <c r="M377" s="18">
        <v>0</v>
      </c>
      <c r="N377" s="19">
        <v>0</v>
      </c>
    </row>
    <row r="378" spans="1:53" ht="21" customHeight="1" thickBot="1" x14ac:dyDescent="0.4">
      <c r="B378" s="592"/>
      <c r="C378" s="595"/>
      <c r="D378" s="225" t="s">
        <v>30</v>
      </c>
      <c r="E378" s="83">
        <v>0</v>
      </c>
      <c r="F378" s="26">
        <v>0</v>
      </c>
      <c r="G378" s="26">
        <v>0</v>
      </c>
      <c r="H378" s="26">
        <v>0</v>
      </c>
      <c r="I378" s="26">
        <v>0</v>
      </c>
      <c r="J378" s="27">
        <v>0</v>
      </c>
      <c r="K378" s="83">
        <v>0</v>
      </c>
      <c r="L378" s="25">
        <v>0</v>
      </c>
      <c r="M378" s="26">
        <v>0</v>
      </c>
      <c r="N378" s="27">
        <v>0</v>
      </c>
    </row>
    <row r="379" spans="1:53" ht="15.75" customHeight="1" x14ac:dyDescent="0.35">
      <c r="B379" s="592"/>
      <c r="C379" s="594" t="s">
        <v>107</v>
      </c>
      <c r="D379" s="226" t="s">
        <v>29</v>
      </c>
      <c r="E379" s="55">
        <v>0</v>
      </c>
      <c r="F379" s="18">
        <v>0</v>
      </c>
      <c r="G379" s="18">
        <v>0</v>
      </c>
      <c r="H379" s="18">
        <v>0</v>
      </c>
      <c r="I379" s="18">
        <v>0</v>
      </c>
      <c r="J379" s="19">
        <v>0</v>
      </c>
      <c r="K379" s="55">
        <v>0</v>
      </c>
      <c r="L379" s="17">
        <v>0</v>
      </c>
      <c r="M379" s="18">
        <v>0</v>
      </c>
      <c r="N379" s="19">
        <v>0</v>
      </c>
    </row>
    <row r="380" spans="1:53" ht="21" customHeight="1" thickBot="1" x14ac:dyDescent="0.4">
      <c r="B380" s="592"/>
      <c r="C380" s="595"/>
      <c r="D380" s="225" t="s">
        <v>30</v>
      </c>
      <c r="E380" s="83">
        <v>0</v>
      </c>
      <c r="F380" s="26">
        <v>0</v>
      </c>
      <c r="G380" s="26">
        <v>0</v>
      </c>
      <c r="H380" s="26">
        <v>0</v>
      </c>
      <c r="I380" s="26">
        <v>0</v>
      </c>
      <c r="J380" s="27">
        <v>0</v>
      </c>
      <c r="K380" s="83">
        <v>0</v>
      </c>
      <c r="L380" s="25">
        <v>0</v>
      </c>
      <c r="M380" s="26">
        <v>0</v>
      </c>
      <c r="N380" s="27">
        <v>0</v>
      </c>
    </row>
    <row r="381" spans="1:53" ht="15.75" customHeight="1" x14ac:dyDescent="0.35">
      <c r="B381" s="592"/>
      <c r="C381" s="594" t="s">
        <v>81</v>
      </c>
      <c r="D381" s="226" t="s">
        <v>82</v>
      </c>
      <c r="E381" s="55">
        <v>0</v>
      </c>
      <c r="F381" s="18">
        <v>0</v>
      </c>
      <c r="G381" s="18">
        <v>0</v>
      </c>
      <c r="H381" s="18">
        <v>0</v>
      </c>
      <c r="I381" s="18">
        <v>0</v>
      </c>
      <c r="J381" s="19">
        <v>0</v>
      </c>
      <c r="K381" s="55">
        <v>0</v>
      </c>
      <c r="L381" s="17">
        <v>0</v>
      </c>
      <c r="M381" s="18">
        <v>0</v>
      </c>
      <c r="N381" s="19">
        <v>0</v>
      </c>
    </row>
    <row r="382" spans="1:53" ht="18" customHeight="1" x14ac:dyDescent="0.35">
      <c r="B382" s="592"/>
      <c r="C382" s="603"/>
      <c r="D382" s="236" t="s">
        <v>83</v>
      </c>
      <c r="E382" s="55">
        <v>0</v>
      </c>
      <c r="F382" s="18">
        <v>0</v>
      </c>
      <c r="G382" s="18">
        <v>0</v>
      </c>
      <c r="H382" s="18">
        <v>0</v>
      </c>
      <c r="I382" s="18">
        <v>0</v>
      </c>
      <c r="J382" s="19">
        <v>0</v>
      </c>
      <c r="K382" s="55">
        <v>0</v>
      </c>
      <c r="L382" s="17">
        <v>0</v>
      </c>
      <c r="M382" s="18">
        <v>0</v>
      </c>
      <c r="N382" s="19">
        <v>0</v>
      </c>
    </row>
    <row r="383" spans="1:53" ht="18.75" customHeight="1" thickBot="1" x14ac:dyDescent="0.4">
      <c r="B383" s="593"/>
      <c r="C383" s="595"/>
      <c r="D383" s="225" t="s">
        <v>84</v>
      </c>
      <c r="E383" s="83">
        <v>0</v>
      </c>
      <c r="F383" s="26">
        <v>0</v>
      </c>
      <c r="G383" s="26">
        <v>0</v>
      </c>
      <c r="H383" s="26">
        <v>0</v>
      </c>
      <c r="I383" s="26">
        <v>0</v>
      </c>
      <c r="J383" s="27">
        <v>0</v>
      </c>
      <c r="K383" s="83">
        <v>0</v>
      </c>
      <c r="L383" s="25">
        <v>0</v>
      </c>
      <c r="M383" s="26">
        <v>0</v>
      </c>
      <c r="N383" s="27">
        <v>0</v>
      </c>
    </row>
    <row r="384" spans="1:53" s="72" customFormat="1" ht="12.75" customHeight="1" thickBot="1" x14ac:dyDescent="0.4">
      <c r="A384" s="3"/>
      <c r="B384" s="68"/>
      <c r="C384" s="69"/>
      <c r="D384" s="69"/>
      <c r="E384" s="70"/>
      <c r="F384" s="70"/>
      <c r="G384" s="70"/>
      <c r="H384" s="70"/>
      <c r="I384" s="70"/>
      <c r="J384" s="70"/>
      <c r="K384" s="70"/>
      <c r="L384" s="71"/>
      <c r="M384" s="70"/>
      <c r="N384" s="70"/>
      <c r="O384" s="3"/>
      <c r="P384" s="3"/>
      <c r="Q384" s="3"/>
      <c r="R384" s="3"/>
      <c r="S384" s="3"/>
      <c r="T384" s="3"/>
      <c r="U384" s="3"/>
      <c r="V384" s="3"/>
      <c r="W384" s="3"/>
      <c r="X384" s="3"/>
      <c r="Y384" s="3"/>
      <c r="Z384" s="3"/>
      <c r="AA384" s="3"/>
      <c r="AB384" s="3"/>
      <c r="AC384" s="3"/>
      <c r="AD384" s="3"/>
      <c r="AE384" s="3"/>
      <c r="AF384" s="3"/>
      <c r="AG384" s="3"/>
      <c r="AH384" s="3"/>
      <c r="AI384" s="3"/>
      <c r="AJ384" s="3"/>
      <c r="AK384" s="3"/>
      <c r="AL384" s="3"/>
      <c r="AM384" s="3"/>
      <c r="AN384" s="3"/>
      <c r="AO384" s="3"/>
      <c r="AP384" s="3"/>
      <c r="AQ384" s="3"/>
      <c r="AR384" s="3"/>
      <c r="AS384" s="3"/>
      <c r="AT384" s="3"/>
      <c r="AU384" s="3"/>
      <c r="AV384" s="3"/>
      <c r="AW384" s="3"/>
      <c r="AX384" s="3"/>
      <c r="AY384" s="3"/>
      <c r="AZ384" s="3"/>
      <c r="BA384" s="3"/>
    </row>
    <row r="385" spans="2:14" ht="59.45" customHeight="1" thickBot="1" x14ac:dyDescent="0.55000000000000004">
      <c r="B385" s="205" t="s">
        <v>9</v>
      </c>
      <c r="C385" s="205" t="s">
        <v>51</v>
      </c>
      <c r="D385" s="208" t="s">
        <v>52</v>
      </c>
      <c r="E385" s="73" t="s">
        <v>192</v>
      </c>
      <c r="F385" s="7" t="s">
        <v>193</v>
      </c>
      <c r="G385" s="7" t="s">
        <v>194</v>
      </c>
      <c r="H385" s="7" t="s">
        <v>195</v>
      </c>
      <c r="I385" s="7" t="s">
        <v>196</v>
      </c>
      <c r="J385" s="8" t="s">
        <v>197</v>
      </c>
      <c r="K385" s="74" t="s">
        <v>23</v>
      </c>
      <c r="L385" s="75" t="s">
        <v>21</v>
      </c>
      <c r="M385" s="74" t="s">
        <v>22</v>
      </c>
      <c r="N385" s="8" t="s">
        <v>24</v>
      </c>
    </row>
    <row r="386" spans="2:14" ht="23.1" customHeight="1" thickBot="1" x14ac:dyDescent="0.4">
      <c r="B386" s="591" t="s">
        <v>231</v>
      </c>
      <c r="C386" s="116" t="s">
        <v>205</v>
      </c>
      <c r="D386" s="117" t="s">
        <v>204</v>
      </c>
      <c r="E386" s="168">
        <f>SUM(E387:E388)/(E171)*100</f>
        <v>0</v>
      </c>
      <c r="F386" s="169">
        <f t="shared" ref="F386:N386" si="11">SUM(F387:F388)/(F171)*100</f>
        <v>0</v>
      </c>
      <c r="G386" s="130">
        <f t="shared" si="11"/>
        <v>0</v>
      </c>
      <c r="H386" s="127">
        <f t="shared" si="11"/>
        <v>1.2820512820512819</v>
      </c>
      <c r="I386" s="127">
        <f t="shared" si="11"/>
        <v>2.1052631578947367</v>
      </c>
      <c r="J386" s="125">
        <f t="shared" si="11"/>
        <v>5.1020408163265305</v>
      </c>
      <c r="K386" s="129" t="e">
        <f t="shared" si="11"/>
        <v>#DIV/0!</v>
      </c>
      <c r="L386" s="127">
        <f t="shared" si="11"/>
        <v>5.1020408163265305</v>
      </c>
      <c r="M386" s="130" t="e">
        <f t="shared" si="11"/>
        <v>#DIV/0!</v>
      </c>
      <c r="N386" s="125">
        <f t="shared" si="11"/>
        <v>5.1020408163265305</v>
      </c>
    </row>
    <row r="387" spans="2:14" ht="15" customHeight="1" x14ac:dyDescent="0.35">
      <c r="B387" s="592"/>
      <c r="C387" s="594" t="s">
        <v>2</v>
      </c>
      <c r="D387" s="229" t="s">
        <v>0</v>
      </c>
      <c r="E387" s="48">
        <v>0</v>
      </c>
      <c r="F387" s="18">
        <v>0</v>
      </c>
      <c r="G387" s="18">
        <v>0</v>
      </c>
      <c r="H387" s="18">
        <v>1</v>
      </c>
      <c r="I387" s="18">
        <v>2</v>
      </c>
      <c r="J387" s="19">
        <v>5</v>
      </c>
      <c r="K387" s="55">
        <v>0</v>
      </c>
      <c r="L387" s="17">
        <v>5</v>
      </c>
      <c r="M387" s="18">
        <v>0</v>
      </c>
      <c r="N387" s="19">
        <v>5</v>
      </c>
    </row>
    <row r="388" spans="2:14" ht="15.75" customHeight="1" thickBot="1" x14ac:dyDescent="0.4">
      <c r="B388" s="592"/>
      <c r="C388" s="595"/>
      <c r="D388" s="230" t="s">
        <v>1</v>
      </c>
      <c r="E388" s="24">
        <v>0</v>
      </c>
      <c r="F388" s="22">
        <v>0</v>
      </c>
      <c r="G388" s="22">
        <v>0</v>
      </c>
      <c r="H388" s="22">
        <v>0</v>
      </c>
      <c r="I388" s="22">
        <v>0</v>
      </c>
      <c r="J388" s="61">
        <v>0</v>
      </c>
      <c r="K388" s="78">
        <v>0</v>
      </c>
      <c r="L388" s="25">
        <v>0</v>
      </c>
      <c r="M388" s="26">
        <v>0</v>
      </c>
      <c r="N388" s="27">
        <v>0</v>
      </c>
    </row>
    <row r="389" spans="2:14" ht="15.75" customHeight="1" x14ac:dyDescent="0.35">
      <c r="B389" s="592"/>
      <c r="C389" s="594" t="s">
        <v>25</v>
      </c>
      <c r="D389" s="231" t="s">
        <v>3</v>
      </c>
      <c r="E389" s="16">
        <v>0</v>
      </c>
      <c r="F389" s="14">
        <v>0</v>
      </c>
      <c r="G389" s="14">
        <v>0</v>
      </c>
      <c r="H389" s="14">
        <v>1</v>
      </c>
      <c r="I389" s="14">
        <v>2</v>
      </c>
      <c r="J389" s="32">
        <v>2</v>
      </c>
      <c r="K389" s="80">
        <v>0</v>
      </c>
      <c r="L389" s="31">
        <v>2</v>
      </c>
      <c r="M389" s="14">
        <v>0</v>
      </c>
      <c r="N389" s="32">
        <v>2</v>
      </c>
    </row>
    <row r="390" spans="2:14" ht="15.75" customHeight="1" x14ac:dyDescent="0.35">
      <c r="B390" s="592"/>
      <c r="C390" s="596"/>
      <c r="D390" s="232" t="s">
        <v>5</v>
      </c>
      <c r="E390" s="37">
        <v>0</v>
      </c>
      <c r="F390" s="35">
        <v>0</v>
      </c>
      <c r="G390" s="35">
        <v>0</v>
      </c>
      <c r="H390" s="35">
        <v>0</v>
      </c>
      <c r="I390" s="35">
        <v>0</v>
      </c>
      <c r="J390" s="39">
        <v>2</v>
      </c>
      <c r="K390" s="57">
        <v>0</v>
      </c>
      <c r="L390" s="38">
        <v>2</v>
      </c>
      <c r="M390" s="35">
        <v>0</v>
      </c>
      <c r="N390" s="39">
        <v>2</v>
      </c>
    </row>
    <row r="391" spans="2:14" ht="15.75" customHeight="1" x14ac:dyDescent="0.35">
      <c r="B391" s="592"/>
      <c r="C391" s="596"/>
      <c r="D391" s="232" t="s">
        <v>6</v>
      </c>
      <c r="E391" s="37">
        <v>0</v>
      </c>
      <c r="F391" s="35">
        <v>0</v>
      </c>
      <c r="G391" s="35">
        <v>0</v>
      </c>
      <c r="H391" s="35">
        <v>0</v>
      </c>
      <c r="I391" s="35">
        <v>1</v>
      </c>
      <c r="J391" s="39">
        <v>1</v>
      </c>
      <c r="K391" s="57">
        <v>0</v>
      </c>
      <c r="L391" s="38">
        <v>1</v>
      </c>
      <c r="M391" s="35">
        <v>0</v>
      </c>
      <c r="N391" s="39">
        <v>1</v>
      </c>
    </row>
    <row r="392" spans="2:14" ht="15.75" customHeight="1" thickBot="1" x14ac:dyDescent="0.4">
      <c r="B392" s="592"/>
      <c r="C392" s="595"/>
      <c r="D392" s="233" t="s">
        <v>4</v>
      </c>
      <c r="E392" s="45">
        <v>0</v>
      </c>
      <c r="F392" s="26">
        <v>0</v>
      </c>
      <c r="G392" s="26">
        <v>0</v>
      </c>
      <c r="H392" s="26">
        <v>0</v>
      </c>
      <c r="I392" s="26">
        <v>0</v>
      </c>
      <c r="J392" s="27">
        <v>0</v>
      </c>
      <c r="K392" s="83">
        <v>0</v>
      </c>
      <c r="L392" s="25">
        <v>0</v>
      </c>
      <c r="M392" s="26">
        <v>0</v>
      </c>
      <c r="N392" s="27">
        <v>0</v>
      </c>
    </row>
    <row r="393" spans="2:14" x14ac:dyDescent="0.35">
      <c r="B393" s="592"/>
      <c r="C393" s="594" t="s">
        <v>26</v>
      </c>
      <c r="D393" s="234" t="s">
        <v>7</v>
      </c>
      <c r="E393" s="48">
        <v>0</v>
      </c>
      <c r="F393" s="18">
        <v>0</v>
      </c>
      <c r="G393" s="18">
        <v>0</v>
      </c>
      <c r="H393" s="18">
        <v>1</v>
      </c>
      <c r="I393" s="18">
        <v>3</v>
      </c>
      <c r="J393" s="19">
        <v>5</v>
      </c>
      <c r="K393" s="55">
        <v>0</v>
      </c>
      <c r="L393" s="17">
        <v>5</v>
      </c>
      <c r="M393" s="18">
        <v>0</v>
      </c>
      <c r="N393" s="19">
        <v>5</v>
      </c>
    </row>
    <row r="394" spans="2:14" ht="16.5" customHeight="1" thickBot="1" x14ac:dyDescent="0.4">
      <c r="B394" s="592"/>
      <c r="C394" s="595"/>
      <c r="D394" s="228" t="s">
        <v>8</v>
      </c>
      <c r="E394" s="45">
        <v>0</v>
      </c>
      <c r="F394" s="26">
        <v>0</v>
      </c>
      <c r="G394" s="26">
        <v>0</v>
      </c>
      <c r="H394" s="26">
        <v>0</v>
      </c>
      <c r="I394" s="26">
        <v>0</v>
      </c>
      <c r="J394" s="27">
        <v>0</v>
      </c>
      <c r="K394" s="83">
        <v>0</v>
      </c>
      <c r="L394" s="25">
        <v>0</v>
      </c>
      <c r="M394" s="26">
        <v>0</v>
      </c>
      <c r="N394" s="27">
        <v>0</v>
      </c>
    </row>
    <row r="395" spans="2:14" ht="16.5" customHeight="1" x14ac:dyDescent="0.35">
      <c r="B395" s="592"/>
      <c r="C395" s="597" t="s">
        <v>62</v>
      </c>
      <c r="D395" s="226" t="s">
        <v>29</v>
      </c>
      <c r="E395" s="48">
        <v>0</v>
      </c>
      <c r="F395" s="18">
        <v>0</v>
      </c>
      <c r="G395" s="18">
        <v>0</v>
      </c>
      <c r="H395" s="18">
        <v>0</v>
      </c>
      <c r="I395" s="18">
        <v>0</v>
      </c>
      <c r="J395" s="19">
        <v>0</v>
      </c>
      <c r="K395" s="55">
        <v>0</v>
      </c>
      <c r="L395" s="17">
        <v>0</v>
      </c>
      <c r="M395" s="18">
        <v>0</v>
      </c>
      <c r="N395" s="19">
        <v>0</v>
      </c>
    </row>
    <row r="396" spans="2:14" ht="12" customHeight="1" thickBot="1" x14ac:dyDescent="0.4">
      <c r="B396" s="592"/>
      <c r="C396" s="598"/>
      <c r="D396" s="228" t="s">
        <v>30</v>
      </c>
      <c r="E396" s="45">
        <v>0</v>
      </c>
      <c r="F396" s="26">
        <v>0</v>
      </c>
      <c r="G396" s="26">
        <v>0</v>
      </c>
      <c r="H396" s="26">
        <v>1</v>
      </c>
      <c r="I396" s="26">
        <v>3</v>
      </c>
      <c r="J396" s="27">
        <v>5</v>
      </c>
      <c r="K396" s="83">
        <v>0</v>
      </c>
      <c r="L396" s="25">
        <v>5</v>
      </c>
      <c r="M396" s="26">
        <v>0</v>
      </c>
      <c r="N396" s="27">
        <v>5</v>
      </c>
    </row>
    <row r="397" spans="2:14" ht="12" customHeight="1" x14ac:dyDescent="0.35">
      <c r="B397" s="592"/>
      <c r="C397" s="594" t="s">
        <v>27</v>
      </c>
      <c r="D397" s="226" t="s">
        <v>31</v>
      </c>
      <c r="E397" s="48">
        <v>0</v>
      </c>
      <c r="F397" s="18">
        <v>0</v>
      </c>
      <c r="G397" s="18">
        <v>0</v>
      </c>
      <c r="H397" s="18">
        <v>0</v>
      </c>
      <c r="I397" s="18">
        <v>0</v>
      </c>
      <c r="J397" s="19">
        <v>0</v>
      </c>
      <c r="K397" s="55">
        <v>0</v>
      </c>
      <c r="L397" s="17">
        <v>0</v>
      </c>
      <c r="M397" s="18">
        <v>0</v>
      </c>
      <c r="N397" s="19">
        <v>0</v>
      </c>
    </row>
    <row r="398" spans="2:14" ht="12" customHeight="1" x14ac:dyDescent="0.35">
      <c r="B398" s="592"/>
      <c r="C398" s="596"/>
      <c r="D398" s="227" t="s">
        <v>32</v>
      </c>
      <c r="E398" s="37">
        <v>0</v>
      </c>
      <c r="F398" s="35">
        <v>0</v>
      </c>
      <c r="G398" s="35">
        <v>0</v>
      </c>
      <c r="H398" s="35">
        <v>0</v>
      </c>
      <c r="I398" s="35">
        <v>0</v>
      </c>
      <c r="J398" s="39">
        <v>0</v>
      </c>
      <c r="K398" s="57">
        <v>0</v>
      </c>
      <c r="L398" s="38">
        <v>0</v>
      </c>
      <c r="M398" s="35">
        <v>0</v>
      </c>
      <c r="N398" s="39">
        <v>0</v>
      </c>
    </row>
    <row r="399" spans="2:14" ht="13.9" thickBot="1" x14ac:dyDescent="0.4">
      <c r="B399" s="592"/>
      <c r="C399" s="598"/>
      <c r="D399" s="225" t="s">
        <v>33</v>
      </c>
      <c r="E399" s="45">
        <v>0</v>
      </c>
      <c r="F399" s="26">
        <v>0</v>
      </c>
      <c r="G399" s="26">
        <v>0</v>
      </c>
      <c r="H399" s="26">
        <v>0</v>
      </c>
      <c r="I399" s="26">
        <v>0</v>
      </c>
      <c r="J399" s="27">
        <v>0</v>
      </c>
      <c r="K399" s="83">
        <v>0</v>
      </c>
      <c r="L399" s="25">
        <v>0</v>
      </c>
      <c r="M399" s="26">
        <v>0</v>
      </c>
      <c r="N399" s="27">
        <v>0</v>
      </c>
    </row>
    <row r="400" spans="2:14" x14ac:dyDescent="0.35">
      <c r="B400" s="592"/>
      <c r="C400" s="594" t="s">
        <v>28</v>
      </c>
      <c r="D400" s="235" t="s">
        <v>34</v>
      </c>
      <c r="E400" s="55">
        <v>0</v>
      </c>
      <c r="F400" s="18">
        <v>0</v>
      </c>
      <c r="G400" s="18">
        <v>0</v>
      </c>
      <c r="H400" s="18">
        <v>0</v>
      </c>
      <c r="I400" s="18">
        <v>0</v>
      </c>
      <c r="J400" s="19">
        <v>0</v>
      </c>
      <c r="K400" s="55">
        <v>0</v>
      </c>
      <c r="L400" s="17">
        <v>0</v>
      </c>
      <c r="M400" s="18">
        <v>0</v>
      </c>
      <c r="N400" s="19">
        <v>0</v>
      </c>
    </row>
    <row r="401" spans="1:53" x14ac:dyDescent="0.35">
      <c r="B401" s="592"/>
      <c r="C401" s="596"/>
      <c r="D401" s="236" t="s">
        <v>36</v>
      </c>
      <c r="E401" s="57">
        <v>0</v>
      </c>
      <c r="F401" s="35">
        <v>0</v>
      </c>
      <c r="G401" s="35">
        <v>0</v>
      </c>
      <c r="H401" s="35">
        <v>0</v>
      </c>
      <c r="I401" s="35">
        <v>0</v>
      </c>
      <c r="J401" s="39">
        <v>0</v>
      </c>
      <c r="K401" s="57">
        <v>0</v>
      </c>
      <c r="L401" s="38">
        <v>0</v>
      </c>
      <c r="M401" s="35">
        <v>0</v>
      </c>
      <c r="N401" s="39">
        <v>0</v>
      </c>
    </row>
    <row r="402" spans="1:53" x14ac:dyDescent="0.35">
      <c r="B402" s="592"/>
      <c r="C402" s="596"/>
      <c r="D402" s="236" t="s">
        <v>35</v>
      </c>
      <c r="E402" s="57">
        <v>0</v>
      </c>
      <c r="F402" s="35">
        <v>0</v>
      </c>
      <c r="G402" s="35">
        <v>0</v>
      </c>
      <c r="H402" s="35">
        <v>0</v>
      </c>
      <c r="I402" s="35">
        <v>0</v>
      </c>
      <c r="J402" s="39">
        <v>0</v>
      </c>
      <c r="K402" s="57">
        <v>0</v>
      </c>
      <c r="L402" s="38">
        <v>0</v>
      </c>
      <c r="M402" s="35">
        <v>0</v>
      </c>
      <c r="N402" s="39">
        <v>0</v>
      </c>
    </row>
    <row r="403" spans="1:53" ht="15.75" customHeight="1" thickBot="1" x14ac:dyDescent="0.4">
      <c r="B403" s="592"/>
      <c r="C403" s="598"/>
      <c r="D403" s="225" t="s">
        <v>37</v>
      </c>
      <c r="E403" s="45">
        <v>0</v>
      </c>
      <c r="F403" s="26">
        <v>0</v>
      </c>
      <c r="G403" s="26">
        <v>0</v>
      </c>
      <c r="H403" s="26">
        <v>0</v>
      </c>
      <c r="I403" s="26">
        <v>0</v>
      </c>
      <c r="J403" s="27">
        <v>0</v>
      </c>
      <c r="K403" s="83">
        <v>0</v>
      </c>
      <c r="L403" s="25">
        <v>0</v>
      </c>
      <c r="M403" s="26">
        <v>0</v>
      </c>
      <c r="N403" s="27">
        <v>0</v>
      </c>
    </row>
    <row r="404" spans="1:53" ht="17.100000000000001" customHeight="1" x14ac:dyDescent="0.35">
      <c r="B404" s="592"/>
      <c r="C404" s="602" t="s">
        <v>108</v>
      </c>
      <c r="D404" s="236" t="s">
        <v>75</v>
      </c>
      <c r="E404" s="55">
        <v>0</v>
      </c>
      <c r="F404" s="18">
        <v>0</v>
      </c>
      <c r="G404" s="18">
        <v>0</v>
      </c>
      <c r="H404" s="18">
        <v>0</v>
      </c>
      <c r="I404" s="18">
        <v>0</v>
      </c>
      <c r="J404" s="19">
        <v>0</v>
      </c>
      <c r="K404" s="55">
        <v>0</v>
      </c>
      <c r="L404" s="17">
        <v>0</v>
      </c>
      <c r="M404" s="18">
        <v>0</v>
      </c>
      <c r="N404" s="19">
        <v>0</v>
      </c>
    </row>
    <row r="405" spans="1:53" ht="14.45" customHeight="1" x14ac:dyDescent="0.35">
      <c r="B405" s="592"/>
      <c r="C405" s="603"/>
      <c r="D405" s="236" t="s">
        <v>76</v>
      </c>
      <c r="E405" s="55">
        <v>0</v>
      </c>
      <c r="F405" s="18">
        <v>0</v>
      </c>
      <c r="G405" s="18">
        <v>0</v>
      </c>
      <c r="H405" s="18">
        <v>0</v>
      </c>
      <c r="I405" s="18">
        <v>0</v>
      </c>
      <c r="J405" s="19">
        <v>1</v>
      </c>
      <c r="K405" s="55">
        <v>0</v>
      </c>
      <c r="L405" s="17">
        <v>1</v>
      </c>
      <c r="M405" s="18">
        <v>0</v>
      </c>
      <c r="N405" s="19">
        <v>1</v>
      </c>
    </row>
    <row r="406" spans="1:53" ht="17.45" customHeight="1" x14ac:dyDescent="0.35">
      <c r="B406" s="592"/>
      <c r="C406" s="603"/>
      <c r="D406" s="236" t="s">
        <v>77</v>
      </c>
      <c r="E406" s="55">
        <v>0</v>
      </c>
      <c r="F406" s="18">
        <v>0</v>
      </c>
      <c r="G406" s="18">
        <v>0</v>
      </c>
      <c r="H406" s="18">
        <v>0</v>
      </c>
      <c r="I406" s="18">
        <v>0</v>
      </c>
      <c r="J406" s="19">
        <v>0</v>
      </c>
      <c r="K406" s="55">
        <v>0</v>
      </c>
      <c r="L406" s="17">
        <v>0</v>
      </c>
      <c r="M406" s="18">
        <v>0</v>
      </c>
      <c r="N406" s="19">
        <v>0</v>
      </c>
    </row>
    <row r="407" spans="1:53" ht="15.75" customHeight="1" thickBot="1" x14ac:dyDescent="0.4">
      <c r="B407" s="592"/>
      <c r="C407" s="604"/>
      <c r="D407" s="237" t="s">
        <v>80</v>
      </c>
      <c r="E407" s="126">
        <v>0</v>
      </c>
      <c r="F407" s="26">
        <v>0</v>
      </c>
      <c r="G407" s="63">
        <v>0</v>
      </c>
      <c r="H407" s="63">
        <v>1</v>
      </c>
      <c r="I407" s="63">
        <v>3</v>
      </c>
      <c r="J407" s="27">
        <v>4</v>
      </c>
      <c r="K407" s="45">
        <v>0</v>
      </c>
      <c r="L407" s="66">
        <v>4</v>
      </c>
      <c r="M407" s="63">
        <v>0</v>
      </c>
      <c r="N407" s="27">
        <v>4</v>
      </c>
    </row>
    <row r="408" spans="1:53" ht="12" customHeight="1" x14ac:dyDescent="0.35">
      <c r="B408" s="592"/>
      <c r="C408" s="602" t="s">
        <v>109</v>
      </c>
      <c r="D408" s="226" t="s">
        <v>39</v>
      </c>
      <c r="E408" s="55">
        <v>0</v>
      </c>
      <c r="F408" s="18">
        <v>0</v>
      </c>
      <c r="G408" s="18">
        <v>0</v>
      </c>
      <c r="H408" s="18">
        <v>0</v>
      </c>
      <c r="I408" s="18">
        <v>0</v>
      </c>
      <c r="J408" s="19">
        <v>0</v>
      </c>
      <c r="K408" s="55">
        <v>0</v>
      </c>
      <c r="L408" s="17">
        <v>0</v>
      </c>
      <c r="M408" s="18">
        <v>0</v>
      </c>
      <c r="N408" s="19">
        <v>0</v>
      </c>
    </row>
    <row r="409" spans="1:53" ht="21" customHeight="1" x14ac:dyDescent="0.35">
      <c r="B409" s="592"/>
      <c r="C409" s="603"/>
      <c r="D409" s="236" t="s">
        <v>110</v>
      </c>
      <c r="E409" s="55">
        <v>0</v>
      </c>
      <c r="F409" s="18">
        <v>0</v>
      </c>
      <c r="G409" s="18">
        <v>0</v>
      </c>
      <c r="H409" s="18">
        <v>0</v>
      </c>
      <c r="I409" s="18">
        <v>0</v>
      </c>
      <c r="J409" s="19">
        <v>0</v>
      </c>
      <c r="K409" s="55">
        <v>0</v>
      </c>
      <c r="L409" s="17">
        <v>0</v>
      </c>
      <c r="M409" s="18">
        <v>0</v>
      </c>
      <c r="N409" s="19">
        <v>0</v>
      </c>
    </row>
    <row r="410" spans="1:53" ht="21" customHeight="1" x14ac:dyDescent="0.35">
      <c r="B410" s="592"/>
      <c r="C410" s="603"/>
      <c r="D410" s="236" t="s">
        <v>111</v>
      </c>
      <c r="E410" s="55">
        <v>0</v>
      </c>
      <c r="F410" s="18">
        <v>0</v>
      </c>
      <c r="G410" s="18">
        <v>0</v>
      </c>
      <c r="H410" s="18">
        <v>0</v>
      </c>
      <c r="I410" s="18">
        <v>0</v>
      </c>
      <c r="J410" s="19">
        <v>0</v>
      </c>
      <c r="K410" s="55">
        <v>0</v>
      </c>
      <c r="L410" s="17">
        <v>0</v>
      </c>
      <c r="M410" s="18">
        <v>0</v>
      </c>
      <c r="N410" s="19">
        <v>0</v>
      </c>
    </row>
    <row r="411" spans="1:53" ht="14.1" customHeight="1" x14ac:dyDescent="0.35">
      <c r="B411" s="592"/>
      <c r="C411" s="603"/>
      <c r="D411" s="236" t="s">
        <v>250</v>
      </c>
      <c r="E411" s="55">
        <v>0</v>
      </c>
      <c r="F411" s="18">
        <v>0</v>
      </c>
      <c r="G411" s="18">
        <v>0</v>
      </c>
      <c r="H411" s="18">
        <v>0</v>
      </c>
      <c r="I411" s="18">
        <v>0</v>
      </c>
      <c r="J411" s="19">
        <v>0</v>
      </c>
      <c r="K411" s="55">
        <v>0</v>
      </c>
      <c r="L411" s="17">
        <v>0</v>
      </c>
      <c r="M411" s="18">
        <v>0</v>
      </c>
      <c r="N411" s="19">
        <v>0</v>
      </c>
    </row>
    <row r="412" spans="1:53" ht="15.75" customHeight="1" thickBot="1" x14ac:dyDescent="0.4">
      <c r="B412" s="592"/>
      <c r="C412" s="604"/>
      <c r="D412" s="237" t="s">
        <v>112</v>
      </c>
      <c r="E412" s="126">
        <v>0</v>
      </c>
      <c r="F412" s="26">
        <v>0</v>
      </c>
      <c r="G412" s="63">
        <v>0</v>
      </c>
      <c r="H412" s="63">
        <v>1</v>
      </c>
      <c r="I412" s="63">
        <v>3</v>
      </c>
      <c r="J412" s="27">
        <v>5</v>
      </c>
      <c r="K412" s="45">
        <v>0</v>
      </c>
      <c r="L412" s="66">
        <v>5</v>
      </c>
      <c r="M412" s="63">
        <v>0</v>
      </c>
      <c r="N412" s="27">
        <v>5</v>
      </c>
    </row>
    <row r="413" spans="1:53" ht="15.75" customHeight="1" x14ac:dyDescent="0.35">
      <c r="B413" s="592"/>
      <c r="C413" s="594" t="s">
        <v>81</v>
      </c>
      <c r="D413" s="226" t="s">
        <v>82</v>
      </c>
      <c r="E413" s="55">
        <v>0</v>
      </c>
      <c r="F413" s="18">
        <v>0</v>
      </c>
      <c r="G413" s="18">
        <v>0</v>
      </c>
      <c r="H413" s="18">
        <v>0</v>
      </c>
      <c r="I413" s="18">
        <v>1</v>
      </c>
      <c r="J413" s="19">
        <v>1</v>
      </c>
      <c r="K413" s="55">
        <v>0</v>
      </c>
      <c r="L413" s="17">
        <v>1</v>
      </c>
      <c r="M413" s="18">
        <v>0</v>
      </c>
      <c r="N413" s="19">
        <v>1</v>
      </c>
    </row>
    <row r="414" spans="1:53" ht="12.95" customHeight="1" x14ac:dyDescent="0.35">
      <c r="B414" s="592"/>
      <c r="C414" s="603"/>
      <c r="D414" s="236" t="s">
        <v>83</v>
      </c>
      <c r="E414" s="55">
        <v>0</v>
      </c>
      <c r="F414" s="18">
        <v>0</v>
      </c>
      <c r="G414" s="18">
        <v>0</v>
      </c>
      <c r="H414" s="18">
        <v>1</v>
      </c>
      <c r="I414" s="18">
        <v>1</v>
      </c>
      <c r="J414" s="19">
        <v>1</v>
      </c>
      <c r="K414" s="55">
        <v>0</v>
      </c>
      <c r="L414" s="17">
        <v>1</v>
      </c>
      <c r="M414" s="18">
        <v>0</v>
      </c>
      <c r="N414" s="19">
        <v>1</v>
      </c>
    </row>
    <row r="415" spans="1:53" ht="18.75" customHeight="1" thickBot="1" x14ac:dyDescent="0.4">
      <c r="B415" s="593"/>
      <c r="C415" s="595"/>
      <c r="D415" s="225" t="s">
        <v>84</v>
      </c>
      <c r="E415" s="83">
        <v>0</v>
      </c>
      <c r="F415" s="26">
        <v>0</v>
      </c>
      <c r="G415" s="26">
        <v>0</v>
      </c>
      <c r="H415" s="26">
        <v>0</v>
      </c>
      <c r="I415" s="26">
        <v>1</v>
      </c>
      <c r="J415" s="27">
        <v>3</v>
      </c>
      <c r="K415" s="83">
        <v>0</v>
      </c>
      <c r="L415" s="25">
        <v>3</v>
      </c>
      <c r="M415" s="26">
        <v>0</v>
      </c>
      <c r="N415" s="27">
        <v>3</v>
      </c>
    </row>
    <row r="416" spans="1:53" s="72" customFormat="1" ht="12.75" customHeight="1" thickBot="1" x14ac:dyDescent="0.4">
      <c r="A416" s="3"/>
      <c r="B416" s="68"/>
      <c r="C416" s="69"/>
      <c r="D416" s="69"/>
      <c r="E416" s="70"/>
      <c r="F416" s="70"/>
      <c r="G416" s="70"/>
      <c r="H416" s="70"/>
      <c r="I416" s="70"/>
      <c r="J416" s="70"/>
      <c r="K416" s="70"/>
      <c r="L416" s="71"/>
      <c r="M416" s="70"/>
      <c r="N416" s="70"/>
      <c r="O416" s="3"/>
      <c r="P416" s="3"/>
      <c r="Q416" s="3"/>
      <c r="R416" s="3"/>
      <c r="S416" s="3"/>
      <c r="T416" s="3"/>
      <c r="U416" s="3"/>
      <c r="V416" s="3"/>
      <c r="W416" s="3"/>
      <c r="X416" s="3"/>
      <c r="Y416" s="3"/>
      <c r="Z416" s="3"/>
      <c r="AA416" s="3"/>
      <c r="AB416" s="3"/>
      <c r="AC416" s="3"/>
      <c r="AD416" s="3"/>
      <c r="AE416" s="3"/>
      <c r="AF416" s="3"/>
      <c r="AG416" s="3"/>
      <c r="AH416" s="3"/>
      <c r="AI416" s="3"/>
      <c r="AJ416" s="3"/>
      <c r="AK416" s="3"/>
      <c r="AL416" s="3"/>
      <c r="AM416" s="3"/>
      <c r="AN416" s="3"/>
      <c r="AO416" s="3"/>
      <c r="AP416" s="3"/>
      <c r="AQ416" s="3"/>
      <c r="AR416" s="3"/>
      <c r="AS416" s="3"/>
      <c r="AT416" s="3"/>
      <c r="AU416" s="3"/>
      <c r="AV416" s="3"/>
      <c r="AW416" s="3"/>
      <c r="AX416" s="3"/>
      <c r="AY416" s="3"/>
      <c r="AZ416" s="3"/>
      <c r="BA416" s="3"/>
    </row>
    <row r="417" spans="2:14" ht="60" customHeight="1" thickBot="1" x14ac:dyDescent="0.55000000000000004">
      <c r="B417" s="205" t="s">
        <v>9</v>
      </c>
      <c r="C417" s="205" t="s">
        <v>51</v>
      </c>
      <c r="D417" s="208" t="s">
        <v>52</v>
      </c>
      <c r="E417" s="73" t="s">
        <v>192</v>
      </c>
      <c r="F417" s="7" t="s">
        <v>193</v>
      </c>
      <c r="G417" s="7" t="s">
        <v>194</v>
      </c>
      <c r="H417" s="7" t="s">
        <v>195</v>
      </c>
      <c r="I417" s="7" t="s">
        <v>196</v>
      </c>
      <c r="J417" s="8" t="s">
        <v>197</v>
      </c>
      <c r="K417" s="74" t="s">
        <v>23</v>
      </c>
      <c r="L417" s="75" t="s">
        <v>21</v>
      </c>
      <c r="M417" s="74" t="s">
        <v>22</v>
      </c>
      <c r="N417" s="8" t="s">
        <v>24</v>
      </c>
    </row>
    <row r="418" spans="2:14" ht="21.95" customHeight="1" thickBot="1" x14ac:dyDescent="0.4">
      <c r="B418" s="591" t="s">
        <v>232</v>
      </c>
      <c r="C418" s="94" t="s">
        <v>205</v>
      </c>
      <c r="D418" s="95" t="s">
        <v>204</v>
      </c>
      <c r="E418" s="98">
        <f>SUM(E419:E420)/E278*100</f>
        <v>0</v>
      </c>
      <c r="F418" s="96">
        <f t="shared" ref="F418:N418" si="12">SUM(F419:F420)/F278*100</f>
        <v>0</v>
      </c>
      <c r="G418" s="96">
        <f t="shared" si="12"/>
        <v>0</v>
      </c>
      <c r="H418" s="170">
        <f t="shared" si="12"/>
        <v>2.9411764705882351</v>
      </c>
      <c r="I418" s="171">
        <f t="shared" si="12"/>
        <v>8.1081081081081088</v>
      </c>
      <c r="J418" s="172">
        <f t="shared" si="12"/>
        <v>10.526315789473683</v>
      </c>
      <c r="K418" s="173" t="e">
        <f t="shared" si="12"/>
        <v>#DIV/0!</v>
      </c>
      <c r="L418" s="171">
        <f t="shared" si="12"/>
        <v>10.526315789473683</v>
      </c>
      <c r="M418" s="97" t="e">
        <f t="shared" si="12"/>
        <v>#DIV/0!</v>
      </c>
      <c r="N418" s="174">
        <f t="shared" si="12"/>
        <v>10.526315789473683</v>
      </c>
    </row>
    <row r="419" spans="2:14" ht="15" customHeight="1" x14ac:dyDescent="0.35">
      <c r="B419" s="592"/>
      <c r="C419" s="594" t="s">
        <v>2</v>
      </c>
      <c r="D419" s="229" t="s">
        <v>0</v>
      </c>
      <c r="E419" s="48">
        <v>0</v>
      </c>
      <c r="F419" s="18">
        <v>0</v>
      </c>
      <c r="G419" s="18">
        <v>0</v>
      </c>
      <c r="H419" s="18">
        <v>1</v>
      </c>
      <c r="I419" s="18">
        <v>3</v>
      </c>
      <c r="J419" s="19">
        <v>4</v>
      </c>
      <c r="K419" s="55">
        <v>0</v>
      </c>
      <c r="L419" s="17">
        <v>4</v>
      </c>
      <c r="M419" s="18">
        <v>0</v>
      </c>
      <c r="N419" s="19">
        <v>4</v>
      </c>
    </row>
    <row r="420" spans="2:14" ht="15.75" customHeight="1" thickBot="1" x14ac:dyDescent="0.4">
      <c r="B420" s="592"/>
      <c r="C420" s="595"/>
      <c r="D420" s="230" t="s">
        <v>1</v>
      </c>
      <c r="E420" s="24">
        <v>0</v>
      </c>
      <c r="F420" s="22">
        <v>0</v>
      </c>
      <c r="G420" s="22">
        <v>0</v>
      </c>
      <c r="H420" s="22">
        <v>0</v>
      </c>
      <c r="I420" s="22">
        <v>0</v>
      </c>
      <c r="J420" s="61">
        <v>0</v>
      </c>
      <c r="K420" s="78">
        <v>0</v>
      </c>
      <c r="L420" s="25">
        <v>0</v>
      </c>
      <c r="M420" s="26">
        <v>0</v>
      </c>
      <c r="N420" s="27">
        <v>0</v>
      </c>
    </row>
    <row r="421" spans="2:14" ht="15.75" customHeight="1" x14ac:dyDescent="0.35">
      <c r="B421" s="592"/>
      <c r="C421" s="594" t="s">
        <v>25</v>
      </c>
      <c r="D421" s="231" t="s">
        <v>3</v>
      </c>
      <c r="E421" s="16">
        <v>0</v>
      </c>
      <c r="F421" s="14">
        <v>0</v>
      </c>
      <c r="G421" s="14">
        <v>0</v>
      </c>
      <c r="H421" s="14">
        <v>1</v>
      </c>
      <c r="I421" s="14">
        <v>2</v>
      </c>
      <c r="J421" s="32">
        <v>2</v>
      </c>
      <c r="K421" s="80">
        <v>0</v>
      </c>
      <c r="L421" s="31">
        <v>2</v>
      </c>
      <c r="M421" s="14">
        <v>0</v>
      </c>
      <c r="N421" s="32">
        <v>2</v>
      </c>
    </row>
    <row r="422" spans="2:14" ht="15.75" customHeight="1" x14ac:dyDescent="0.35">
      <c r="B422" s="592"/>
      <c r="C422" s="596"/>
      <c r="D422" s="232" t="s">
        <v>5</v>
      </c>
      <c r="E422" s="37">
        <v>0</v>
      </c>
      <c r="F422" s="35">
        <v>0</v>
      </c>
      <c r="G422" s="35">
        <v>0</v>
      </c>
      <c r="H422" s="35">
        <v>0</v>
      </c>
      <c r="I422" s="35">
        <v>0</v>
      </c>
      <c r="J422" s="39">
        <v>1</v>
      </c>
      <c r="K422" s="57">
        <v>0</v>
      </c>
      <c r="L422" s="38">
        <v>1</v>
      </c>
      <c r="M422" s="35">
        <v>0</v>
      </c>
      <c r="N422" s="39">
        <v>1</v>
      </c>
    </row>
    <row r="423" spans="2:14" ht="15.75" customHeight="1" x14ac:dyDescent="0.35">
      <c r="B423" s="592"/>
      <c r="C423" s="596"/>
      <c r="D423" s="232" t="s">
        <v>6</v>
      </c>
      <c r="E423" s="37">
        <v>0</v>
      </c>
      <c r="F423" s="35">
        <v>0</v>
      </c>
      <c r="G423" s="35">
        <v>0</v>
      </c>
      <c r="H423" s="35">
        <v>0</v>
      </c>
      <c r="I423" s="35">
        <v>1</v>
      </c>
      <c r="J423" s="39">
        <v>1</v>
      </c>
      <c r="K423" s="57">
        <v>0</v>
      </c>
      <c r="L423" s="38">
        <v>1</v>
      </c>
      <c r="M423" s="35">
        <v>0</v>
      </c>
      <c r="N423" s="39">
        <v>1</v>
      </c>
    </row>
    <row r="424" spans="2:14" ht="15.75" customHeight="1" thickBot="1" x14ac:dyDescent="0.4">
      <c r="B424" s="592"/>
      <c r="C424" s="595"/>
      <c r="D424" s="233" t="s">
        <v>4</v>
      </c>
      <c r="E424" s="45">
        <v>0</v>
      </c>
      <c r="F424" s="26">
        <v>0</v>
      </c>
      <c r="G424" s="26">
        <v>0</v>
      </c>
      <c r="H424" s="26">
        <v>0</v>
      </c>
      <c r="I424" s="26">
        <v>0</v>
      </c>
      <c r="J424" s="27">
        <v>0</v>
      </c>
      <c r="K424" s="83">
        <v>0</v>
      </c>
      <c r="L424" s="25">
        <v>0</v>
      </c>
      <c r="M424" s="26">
        <v>0</v>
      </c>
      <c r="N424" s="27">
        <v>0</v>
      </c>
    </row>
    <row r="425" spans="2:14" x14ac:dyDescent="0.35">
      <c r="B425" s="592"/>
      <c r="C425" s="594" t="s">
        <v>26</v>
      </c>
      <c r="D425" s="234" t="s">
        <v>7</v>
      </c>
      <c r="E425" s="48">
        <v>0</v>
      </c>
      <c r="F425" s="18">
        <v>0</v>
      </c>
      <c r="G425" s="18">
        <v>0</v>
      </c>
      <c r="H425" s="18">
        <v>1</v>
      </c>
      <c r="I425" s="18">
        <v>3</v>
      </c>
      <c r="J425" s="19">
        <v>4</v>
      </c>
      <c r="K425" s="55">
        <v>0</v>
      </c>
      <c r="L425" s="17">
        <v>4</v>
      </c>
      <c r="M425" s="18">
        <v>0</v>
      </c>
      <c r="N425" s="19">
        <v>4</v>
      </c>
    </row>
    <row r="426" spans="2:14" ht="16.5" customHeight="1" thickBot="1" x14ac:dyDescent="0.4">
      <c r="B426" s="592"/>
      <c r="C426" s="595"/>
      <c r="D426" s="228" t="s">
        <v>8</v>
      </c>
      <c r="E426" s="45">
        <v>0</v>
      </c>
      <c r="F426" s="26">
        <v>0</v>
      </c>
      <c r="G426" s="26">
        <v>0</v>
      </c>
      <c r="H426" s="26">
        <v>0</v>
      </c>
      <c r="I426" s="26">
        <v>0</v>
      </c>
      <c r="J426" s="27">
        <v>0</v>
      </c>
      <c r="K426" s="83">
        <v>0</v>
      </c>
      <c r="L426" s="25">
        <v>0</v>
      </c>
      <c r="M426" s="26">
        <v>0</v>
      </c>
      <c r="N426" s="27">
        <v>0</v>
      </c>
    </row>
    <row r="427" spans="2:14" ht="16.5" customHeight="1" x14ac:dyDescent="0.35">
      <c r="B427" s="592"/>
      <c r="C427" s="597" t="s">
        <v>62</v>
      </c>
      <c r="D427" s="226" t="s">
        <v>29</v>
      </c>
      <c r="E427" s="48">
        <v>0</v>
      </c>
      <c r="F427" s="18">
        <v>0</v>
      </c>
      <c r="G427" s="18">
        <v>0</v>
      </c>
      <c r="H427" s="18">
        <v>0</v>
      </c>
      <c r="I427" s="18">
        <v>0</v>
      </c>
      <c r="J427" s="19">
        <v>0</v>
      </c>
      <c r="K427" s="55">
        <v>0</v>
      </c>
      <c r="L427" s="17">
        <v>0</v>
      </c>
      <c r="M427" s="18">
        <v>0</v>
      </c>
      <c r="N427" s="19">
        <v>0</v>
      </c>
    </row>
    <row r="428" spans="2:14" ht="12" customHeight="1" thickBot="1" x14ac:dyDescent="0.4">
      <c r="B428" s="592"/>
      <c r="C428" s="598"/>
      <c r="D428" s="228" t="s">
        <v>30</v>
      </c>
      <c r="E428" s="45">
        <v>0</v>
      </c>
      <c r="F428" s="26">
        <v>0</v>
      </c>
      <c r="G428" s="26">
        <v>0</v>
      </c>
      <c r="H428" s="26">
        <v>1</v>
      </c>
      <c r="I428" s="26">
        <v>3</v>
      </c>
      <c r="J428" s="27">
        <v>4</v>
      </c>
      <c r="K428" s="83">
        <v>0</v>
      </c>
      <c r="L428" s="25">
        <v>4</v>
      </c>
      <c r="M428" s="26">
        <v>0</v>
      </c>
      <c r="N428" s="27">
        <v>4</v>
      </c>
    </row>
    <row r="429" spans="2:14" ht="12" customHeight="1" x14ac:dyDescent="0.35">
      <c r="B429" s="592"/>
      <c r="C429" s="594" t="s">
        <v>27</v>
      </c>
      <c r="D429" s="226" t="s">
        <v>31</v>
      </c>
      <c r="E429" s="48">
        <v>0</v>
      </c>
      <c r="F429" s="18">
        <v>0</v>
      </c>
      <c r="G429" s="18">
        <v>0</v>
      </c>
      <c r="H429" s="18">
        <v>0</v>
      </c>
      <c r="I429" s="18">
        <v>0</v>
      </c>
      <c r="J429" s="19">
        <v>0</v>
      </c>
      <c r="K429" s="55">
        <v>0</v>
      </c>
      <c r="L429" s="17">
        <v>0</v>
      </c>
      <c r="M429" s="18">
        <v>0</v>
      </c>
      <c r="N429" s="19">
        <v>0</v>
      </c>
    </row>
    <row r="430" spans="2:14" ht="12" customHeight="1" x14ac:dyDescent="0.35">
      <c r="B430" s="592"/>
      <c r="C430" s="596"/>
      <c r="D430" s="227" t="s">
        <v>32</v>
      </c>
      <c r="E430" s="37">
        <v>0</v>
      </c>
      <c r="F430" s="35">
        <v>0</v>
      </c>
      <c r="G430" s="35">
        <v>0</v>
      </c>
      <c r="H430" s="35">
        <v>0</v>
      </c>
      <c r="I430" s="35">
        <v>0</v>
      </c>
      <c r="J430" s="39">
        <v>0</v>
      </c>
      <c r="K430" s="57">
        <v>0</v>
      </c>
      <c r="L430" s="38">
        <v>0</v>
      </c>
      <c r="M430" s="35">
        <v>0</v>
      </c>
      <c r="N430" s="39">
        <v>0</v>
      </c>
    </row>
    <row r="431" spans="2:14" ht="13.9" thickBot="1" x14ac:dyDescent="0.4">
      <c r="B431" s="592"/>
      <c r="C431" s="598"/>
      <c r="D431" s="225" t="s">
        <v>33</v>
      </c>
      <c r="E431" s="45">
        <v>0</v>
      </c>
      <c r="F431" s="26">
        <v>0</v>
      </c>
      <c r="G431" s="26">
        <v>0</v>
      </c>
      <c r="H431" s="26">
        <v>0</v>
      </c>
      <c r="I431" s="26">
        <v>0</v>
      </c>
      <c r="J431" s="27">
        <v>0</v>
      </c>
      <c r="K431" s="83">
        <v>0</v>
      </c>
      <c r="L431" s="25">
        <v>0</v>
      </c>
      <c r="M431" s="26">
        <v>0</v>
      </c>
      <c r="N431" s="27">
        <v>0</v>
      </c>
    </row>
    <row r="432" spans="2:14" x14ac:dyDescent="0.35">
      <c r="B432" s="592"/>
      <c r="C432" s="594" t="s">
        <v>28</v>
      </c>
      <c r="D432" s="235" t="s">
        <v>34</v>
      </c>
      <c r="E432" s="55">
        <v>0</v>
      </c>
      <c r="F432" s="18">
        <v>0</v>
      </c>
      <c r="G432" s="18">
        <v>0</v>
      </c>
      <c r="H432" s="18">
        <v>0</v>
      </c>
      <c r="I432" s="18">
        <v>0</v>
      </c>
      <c r="J432" s="19">
        <v>0</v>
      </c>
      <c r="K432" s="55">
        <v>0</v>
      </c>
      <c r="L432" s="17">
        <v>0</v>
      </c>
      <c r="M432" s="18">
        <v>0</v>
      </c>
      <c r="N432" s="19">
        <v>0</v>
      </c>
    </row>
    <row r="433" spans="2:14" x14ac:dyDescent="0.35">
      <c r="B433" s="592"/>
      <c r="C433" s="596"/>
      <c r="D433" s="236" t="s">
        <v>36</v>
      </c>
      <c r="E433" s="57">
        <v>0</v>
      </c>
      <c r="F433" s="35">
        <v>0</v>
      </c>
      <c r="G433" s="35">
        <v>0</v>
      </c>
      <c r="H433" s="35">
        <v>0</v>
      </c>
      <c r="I433" s="35">
        <v>0</v>
      </c>
      <c r="J433" s="39">
        <v>0</v>
      </c>
      <c r="K433" s="57">
        <v>0</v>
      </c>
      <c r="L433" s="38">
        <v>0</v>
      </c>
      <c r="M433" s="35">
        <v>0</v>
      </c>
      <c r="N433" s="39">
        <v>0</v>
      </c>
    </row>
    <row r="434" spans="2:14" x14ac:dyDescent="0.35">
      <c r="B434" s="592"/>
      <c r="C434" s="596"/>
      <c r="D434" s="236" t="s">
        <v>35</v>
      </c>
      <c r="E434" s="57">
        <v>0</v>
      </c>
      <c r="F434" s="35">
        <v>0</v>
      </c>
      <c r="G434" s="35">
        <v>0</v>
      </c>
      <c r="H434" s="35">
        <v>0</v>
      </c>
      <c r="I434" s="35">
        <v>0</v>
      </c>
      <c r="J434" s="39">
        <v>0</v>
      </c>
      <c r="K434" s="57">
        <v>0</v>
      </c>
      <c r="L434" s="38">
        <v>0</v>
      </c>
      <c r="M434" s="35">
        <v>0</v>
      </c>
      <c r="N434" s="39">
        <v>0</v>
      </c>
    </row>
    <row r="435" spans="2:14" ht="15.75" customHeight="1" thickBot="1" x14ac:dyDescent="0.4">
      <c r="B435" s="592"/>
      <c r="C435" s="598"/>
      <c r="D435" s="225" t="s">
        <v>37</v>
      </c>
      <c r="E435" s="45">
        <v>0</v>
      </c>
      <c r="F435" s="26">
        <v>0</v>
      </c>
      <c r="G435" s="26">
        <v>0</v>
      </c>
      <c r="H435" s="26">
        <v>0</v>
      </c>
      <c r="I435" s="26">
        <v>0</v>
      </c>
      <c r="J435" s="27">
        <v>0</v>
      </c>
      <c r="K435" s="83">
        <v>0</v>
      </c>
      <c r="L435" s="25">
        <v>0</v>
      </c>
      <c r="M435" s="26">
        <v>0</v>
      </c>
      <c r="N435" s="27">
        <v>0</v>
      </c>
    </row>
    <row r="436" spans="2:14" ht="20.25" customHeight="1" x14ac:dyDescent="0.35">
      <c r="B436" s="592"/>
      <c r="C436" s="602" t="s">
        <v>113</v>
      </c>
      <c r="D436" s="235" t="s">
        <v>248</v>
      </c>
      <c r="E436" s="55">
        <v>0</v>
      </c>
      <c r="F436" s="18">
        <v>0</v>
      </c>
      <c r="G436" s="18">
        <v>0</v>
      </c>
      <c r="H436" s="18">
        <v>1</v>
      </c>
      <c r="I436" s="18">
        <v>2</v>
      </c>
      <c r="J436" s="19">
        <v>3</v>
      </c>
      <c r="K436" s="55">
        <v>0</v>
      </c>
      <c r="L436" s="17">
        <v>3</v>
      </c>
      <c r="M436" s="18">
        <v>0</v>
      </c>
      <c r="N436" s="19">
        <v>3</v>
      </c>
    </row>
    <row r="437" spans="2:14" ht="19.5" customHeight="1" x14ac:dyDescent="0.35">
      <c r="B437" s="592"/>
      <c r="C437" s="603"/>
      <c r="D437" s="236" t="s">
        <v>249</v>
      </c>
      <c r="E437" s="55">
        <v>0</v>
      </c>
      <c r="F437" s="18">
        <v>0</v>
      </c>
      <c r="G437" s="18">
        <v>0</v>
      </c>
      <c r="H437" s="18">
        <v>0</v>
      </c>
      <c r="I437" s="18">
        <v>0</v>
      </c>
      <c r="J437" s="19">
        <v>0</v>
      </c>
      <c r="K437" s="55">
        <v>0</v>
      </c>
      <c r="L437" s="17">
        <v>0</v>
      </c>
      <c r="M437" s="18">
        <v>0</v>
      </c>
      <c r="N437" s="19">
        <v>0</v>
      </c>
    </row>
    <row r="438" spans="2:14" ht="21" customHeight="1" x14ac:dyDescent="0.35">
      <c r="B438" s="592"/>
      <c r="C438" s="603"/>
      <c r="D438" s="236" t="s">
        <v>93</v>
      </c>
      <c r="E438" s="55">
        <v>0</v>
      </c>
      <c r="F438" s="18">
        <v>0</v>
      </c>
      <c r="G438" s="18">
        <v>0</v>
      </c>
      <c r="H438" s="18">
        <v>0</v>
      </c>
      <c r="I438" s="18">
        <v>0</v>
      </c>
      <c r="J438" s="19">
        <v>0</v>
      </c>
      <c r="K438" s="55">
        <v>0</v>
      </c>
      <c r="L438" s="17">
        <v>0</v>
      </c>
      <c r="M438" s="18">
        <v>0</v>
      </c>
      <c r="N438" s="19">
        <v>0</v>
      </c>
    </row>
    <row r="439" spans="2:14" ht="22.5" customHeight="1" x14ac:dyDescent="0.35">
      <c r="B439" s="592"/>
      <c r="C439" s="603"/>
      <c r="D439" s="236" t="s">
        <v>94</v>
      </c>
      <c r="E439" s="55">
        <v>0</v>
      </c>
      <c r="F439" s="18">
        <v>0</v>
      </c>
      <c r="G439" s="18">
        <v>0</v>
      </c>
      <c r="H439" s="18">
        <v>0</v>
      </c>
      <c r="I439" s="18">
        <v>1</v>
      </c>
      <c r="J439" s="19">
        <v>1</v>
      </c>
      <c r="K439" s="55">
        <v>0</v>
      </c>
      <c r="L439" s="17">
        <v>1</v>
      </c>
      <c r="M439" s="18">
        <v>0</v>
      </c>
      <c r="N439" s="19">
        <v>1</v>
      </c>
    </row>
    <row r="440" spans="2:14" ht="19.5" customHeight="1" x14ac:dyDescent="0.35">
      <c r="B440" s="592"/>
      <c r="C440" s="603"/>
      <c r="D440" s="236" t="s">
        <v>95</v>
      </c>
      <c r="E440" s="55">
        <v>0</v>
      </c>
      <c r="F440" s="18">
        <v>0</v>
      </c>
      <c r="G440" s="18">
        <v>0</v>
      </c>
      <c r="H440" s="18">
        <v>0</v>
      </c>
      <c r="I440" s="18">
        <v>0</v>
      </c>
      <c r="J440" s="19">
        <v>0</v>
      </c>
      <c r="K440" s="55">
        <v>0</v>
      </c>
      <c r="L440" s="17">
        <v>0</v>
      </c>
      <c r="M440" s="18">
        <v>0</v>
      </c>
      <c r="N440" s="19">
        <v>0</v>
      </c>
    </row>
    <row r="441" spans="2:14" ht="21" customHeight="1" x14ac:dyDescent="0.35">
      <c r="B441" s="592"/>
      <c r="C441" s="603"/>
      <c r="D441" s="236" t="s">
        <v>96</v>
      </c>
      <c r="E441" s="55">
        <v>0</v>
      </c>
      <c r="F441" s="18">
        <v>0</v>
      </c>
      <c r="G441" s="18">
        <v>0</v>
      </c>
      <c r="H441" s="18">
        <v>0</v>
      </c>
      <c r="I441" s="18">
        <v>0</v>
      </c>
      <c r="J441" s="19">
        <v>0</v>
      </c>
      <c r="K441" s="55">
        <v>0</v>
      </c>
      <c r="L441" s="17">
        <v>0</v>
      </c>
      <c r="M441" s="18">
        <v>0</v>
      </c>
      <c r="N441" s="19">
        <v>0</v>
      </c>
    </row>
    <row r="442" spans="2:14" ht="22.5" customHeight="1" x14ac:dyDescent="0.35">
      <c r="B442" s="592"/>
      <c r="C442" s="603"/>
      <c r="D442" s="236" t="s">
        <v>97</v>
      </c>
      <c r="E442" s="55">
        <v>0</v>
      </c>
      <c r="F442" s="18">
        <v>0</v>
      </c>
      <c r="G442" s="18">
        <v>0</v>
      </c>
      <c r="H442" s="18">
        <v>0</v>
      </c>
      <c r="I442" s="18">
        <v>0</v>
      </c>
      <c r="J442" s="19">
        <v>0</v>
      </c>
      <c r="K442" s="55">
        <v>0</v>
      </c>
      <c r="L442" s="17">
        <v>0</v>
      </c>
      <c r="M442" s="18">
        <v>0</v>
      </c>
      <c r="N442" s="19">
        <v>0</v>
      </c>
    </row>
    <row r="443" spans="2:14" ht="15.75" customHeight="1" thickBot="1" x14ac:dyDescent="0.4">
      <c r="B443" s="592"/>
      <c r="C443" s="604"/>
      <c r="D443" s="225" t="s">
        <v>98</v>
      </c>
      <c r="E443" s="126">
        <v>0</v>
      </c>
      <c r="F443" s="26">
        <v>0</v>
      </c>
      <c r="G443" s="63">
        <v>0</v>
      </c>
      <c r="H443" s="63">
        <v>0</v>
      </c>
      <c r="I443" s="63">
        <v>0</v>
      </c>
      <c r="J443" s="27">
        <v>0</v>
      </c>
      <c r="K443" s="45">
        <v>0</v>
      </c>
      <c r="L443" s="66">
        <v>0</v>
      </c>
      <c r="M443" s="63">
        <v>0</v>
      </c>
      <c r="N443" s="27">
        <v>0</v>
      </c>
    </row>
    <row r="444" spans="2:14" ht="20.25" customHeight="1" x14ac:dyDescent="0.35">
      <c r="B444" s="592"/>
      <c r="C444" s="602" t="s">
        <v>114</v>
      </c>
      <c r="D444" s="235" t="s">
        <v>39</v>
      </c>
      <c r="E444" s="55">
        <v>0</v>
      </c>
      <c r="F444" s="18">
        <v>0</v>
      </c>
      <c r="G444" s="18">
        <v>0</v>
      </c>
      <c r="H444" s="18">
        <v>0</v>
      </c>
      <c r="I444" s="18">
        <v>0</v>
      </c>
      <c r="J444" s="19">
        <v>0</v>
      </c>
      <c r="K444" s="55">
        <v>0</v>
      </c>
      <c r="L444" s="17">
        <v>0</v>
      </c>
      <c r="M444" s="18">
        <v>0</v>
      </c>
      <c r="N444" s="19">
        <v>0</v>
      </c>
    </row>
    <row r="445" spans="2:14" ht="19.5" customHeight="1" x14ac:dyDescent="0.35">
      <c r="B445" s="592"/>
      <c r="C445" s="603"/>
      <c r="D445" s="236" t="s">
        <v>110</v>
      </c>
      <c r="E445" s="55">
        <v>0</v>
      </c>
      <c r="F445" s="18">
        <v>0</v>
      </c>
      <c r="G445" s="18">
        <v>0</v>
      </c>
      <c r="H445" s="18">
        <v>0</v>
      </c>
      <c r="I445" s="18">
        <v>0</v>
      </c>
      <c r="J445" s="19">
        <v>0</v>
      </c>
      <c r="K445" s="55">
        <v>0</v>
      </c>
      <c r="L445" s="17">
        <v>0</v>
      </c>
      <c r="M445" s="18">
        <v>0</v>
      </c>
      <c r="N445" s="19">
        <v>0</v>
      </c>
    </row>
    <row r="446" spans="2:14" ht="21" customHeight="1" x14ac:dyDescent="0.35">
      <c r="B446" s="592"/>
      <c r="C446" s="603"/>
      <c r="D446" s="236" t="s">
        <v>111</v>
      </c>
      <c r="E446" s="55">
        <v>0</v>
      </c>
      <c r="F446" s="18">
        <v>0</v>
      </c>
      <c r="G446" s="18">
        <v>0</v>
      </c>
      <c r="H446" s="18">
        <v>0</v>
      </c>
      <c r="I446" s="18">
        <v>0</v>
      </c>
      <c r="J446" s="19">
        <v>0</v>
      </c>
      <c r="K446" s="55">
        <v>0</v>
      </c>
      <c r="L446" s="17">
        <v>0</v>
      </c>
      <c r="M446" s="18">
        <v>0</v>
      </c>
      <c r="N446" s="19">
        <v>0</v>
      </c>
    </row>
    <row r="447" spans="2:14" ht="22.5" customHeight="1" x14ac:dyDescent="0.35">
      <c r="B447" s="592"/>
      <c r="C447" s="603"/>
      <c r="D447" s="236" t="s">
        <v>115</v>
      </c>
      <c r="E447" s="55">
        <v>0</v>
      </c>
      <c r="F447" s="18">
        <v>0</v>
      </c>
      <c r="G447" s="18">
        <v>0</v>
      </c>
      <c r="H447" s="18">
        <v>1</v>
      </c>
      <c r="I447" s="18">
        <v>1</v>
      </c>
      <c r="J447" s="19">
        <v>2</v>
      </c>
      <c r="K447" s="55">
        <v>0</v>
      </c>
      <c r="L447" s="17">
        <v>2</v>
      </c>
      <c r="M447" s="18">
        <v>0</v>
      </c>
      <c r="N447" s="19">
        <v>2</v>
      </c>
    </row>
    <row r="448" spans="2:14" ht="19.5" customHeight="1" x14ac:dyDescent="0.35">
      <c r="B448" s="592"/>
      <c r="C448" s="603"/>
      <c r="D448" s="236" t="s">
        <v>116</v>
      </c>
      <c r="E448" s="55">
        <v>0</v>
      </c>
      <c r="F448" s="18">
        <v>0</v>
      </c>
      <c r="G448" s="18">
        <v>0</v>
      </c>
      <c r="H448" s="18">
        <v>0</v>
      </c>
      <c r="I448" s="18">
        <v>0</v>
      </c>
      <c r="J448" s="19">
        <v>0</v>
      </c>
      <c r="K448" s="55">
        <v>0</v>
      </c>
      <c r="L448" s="17">
        <v>0</v>
      </c>
      <c r="M448" s="18">
        <v>0</v>
      </c>
      <c r="N448" s="19">
        <v>0</v>
      </c>
    </row>
    <row r="449" spans="1:53" ht="21" customHeight="1" x14ac:dyDescent="0.35">
      <c r="B449" s="592"/>
      <c r="C449" s="603"/>
      <c r="D449" s="236" t="s">
        <v>117</v>
      </c>
      <c r="E449" s="55">
        <v>0</v>
      </c>
      <c r="F449" s="18">
        <v>0</v>
      </c>
      <c r="G449" s="18">
        <v>0</v>
      </c>
      <c r="H449" s="18">
        <v>0</v>
      </c>
      <c r="I449" s="18">
        <v>0</v>
      </c>
      <c r="J449" s="19">
        <v>0</v>
      </c>
      <c r="K449" s="55">
        <v>0</v>
      </c>
      <c r="L449" s="17">
        <v>0</v>
      </c>
      <c r="M449" s="18">
        <v>0</v>
      </c>
      <c r="N449" s="19">
        <v>0</v>
      </c>
    </row>
    <row r="450" spans="1:53" ht="22.5" customHeight="1" x14ac:dyDescent="0.35">
      <c r="B450" s="592"/>
      <c r="C450" s="603"/>
      <c r="D450" s="236" t="s">
        <v>118</v>
      </c>
      <c r="E450" s="55">
        <v>0</v>
      </c>
      <c r="F450" s="18">
        <v>0</v>
      </c>
      <c r="G450" s="18">
        <v>0</v>
      </c>
      <c r="H450" s="18">
        <v>0</v>
      </c>
      <c r="I450" s="18">
        <v>0</v>
      </c>
      <c r="J450" s="19">
        <v>0</v>
      </c>
      <c r="K450" s="55">
        <v>0</v>
      </c>
      <c r="L450" s="17">
        <v>0</v>
      </c>
      <c r="M450" s="18">
        <v>0</v>
      </c>
      <c r="N450" s="19">
        <v>0</v>
      </c>
    </row>
    <row r="451" spans="1:53" ht="22.5" customHeight="1" x14ac:dyDescent="0.35">
      <c r="B451" s="592"/>
      <c r="C451" s="603"/>
      <c r="D451" s="237" t="s">
        <v>250</v>
      </c>
      <c r="E451" s="55">
        <v>0</v>
      </c>
      <c r="F451" s="18">
        <v>0</v>
      </c>
      <c r="G451" s="18">
        <v>0</v>
      </c>
      <c r="H451" s="18">
        <v>0</v>
      </c>
      <c r="I451" s="18">
        <v>0</v>
      </c>
      <c r="J451" s="19">
        <v>0</v>
      </c>
      <c r="K451" s="55">
        <v>0</v>
      </c>
      <c r="L451" s="17">
        <v>0</v>
      </c>
      <c r="M451" s="18">
        <v>0</v>
      </c>
      <c r="N451" s="19">
        <v>0</v>
      </c>
    </row>
    <row r="452" spans="1:53" ht="15.75" customHeight="1" thickBot="1" x14ac:dyDescent="0.4">
      <c r="B452" s="592"/>
      <c r="C452" s="604"/>
      <c r="D452" s="237" t="s">
        <v>112</v>
      </c>
      <c r="E452" s="126">
        <v>0</v>
      </c>
      <c r="F452" s="26">
        <v>0</v>
      </c>
      <c r="G452" s="63">
        <v>0</v>
      </c>
      <c r="H452" s="63">
        <v>0</v>
      </c>
      <c r="I452" s="63">
        <v>2</v>
      </c>
      <c r="J452" s="27">
        <v>2</v>
      </c>
      <c r="K452" s="45">
        <v>0</v>
      </c>
      <c r="L452" s="66">
        <v>2</v>
      </c>
      <c r="M452" s="63">
        <v>0</v>
      </c>
      <c r="N452" s="27">
        <v>2</v>
      </c>
    </row>
    <row r="453" spans="1:53" ht="15.75" customHeight="1" x14ac:dyDescent="0.35">
      <c r="B453" s="592"/>
      <c r="C453" s="594" t="s">
        <v>81</v>
      </c>
      <c r="D453" s="226" t="s">
        <v>82</v>
      </c>
      <c r="E453" s="55">
        <v>0</v>
      </c>
      <c r="F453" s="18">
        <v>0</v>
      </c>
      <c r="G453" s="18">
        <v>0</v>
      </c>
      <c r="H453" s="18">
        <v>0</v>
      </c>
      <c r="I453" s="18">
        <v>1</v>
      </c>
      <c r="J453" s="19">
        <v>1</v>
      </c>
      <c r="K453" s="55">
        <v>0</v>
      </c>
      <c r="L453" s="17">
        <v>1</v>
      </c>
      <c r="M453" s="18">
        <v>0</v>
      </c>
      <c r="N453" s="19">
        <v>1</v>
      </c>
    </row>
    <row r="454" spans="1:53" ht="20.25" customHeight="1" x14ac:dyDescent="0.35">
      <c r="B454" s="592"/>
      <c r="C454" s="603"/>
      <c r="D454" s="236" t="s">
        <v>83</v>
      </c>
      <c r="E454" s="55">
        <v>0</v>
      </c>
      <c r="F454" s="18">
        <v>0</v>
      </c>
      <c r="G454" s="18">
        <v>0</v>
      </c>
      <c r="H454" s="18">
        <v>1</v>
      </c>
      <c r="I454" s="18">
        <v>1</v>
      </c>
      <c r="J454" s="19">
        <v>1</v>
      </c>
      <c r="K454" s="55">
        <v>0</v>
      </c>
      <c r="L454" s="17">
        <v>1</v>
      </c>
      <c r="M454" s="18">
        <v>0</v>
      </c>
      <c r="N454" s="19">
        <v>1</v>
      </c>
    </row>
    <row r="455" spans="1:53" ht="16.5" customHeight="1" thickBot="1" x14ac:dyDescent="0.4">
      <c r="B455" s="593"/>
      <c r="C455" s="595"/>
      <c r="D455" s="225" t="s">
        <v>84</v>
      </c>
      <c r="E455" s="83">
        <v>0</v>
      </c>
      <c r="F455" s="26">
        <v>0</v>
      </c>
      <c r="G455" s="26">
        <v>0</v>
      </c>
      <c r="H455" s="26">
        <v>0</v>
      </c>
      <c r="I455" s="26">
        <v>1</v>
      </c>
      <c r="J455" s="27">
        <v>2</v>
      </c>
      <c r="K455" s="83">
        <v>0</v>
      </c>
      <c r="L455" s="25">
        <v>2</v>
      </c>
      <c r="M455" s="26">
        <v>0</v>
      </c>
      <c r="N455" s="27">
        <v>2</v>
      </c>
    </row>
    <row r="456" spans="1:53" s="72" customFormat="1" ht="12.75" customHeight="1" thickBot="1" x14ac:dyDescent="0.4">
      <c r="A456" s="3"/>
      <c r="B456" s="68"/>
      <c r="C456" s="69"/>
      <c r="D456" s="69"/>
      <c r="E456" s="70"/>
      <c r="F456" s="70"/>
      <c r="G456" s="70"/>
      <c r="H456" s="70"/>
      <c r="I456" s="70"/>
      <c r="J456" s="70"/>
      <c r="K456" s="70"/>
      <c r="L456" s="71"/>
      <c r="M456" s="70"/>
      <c r="N456" s="70"/>
      <c r="O456" s="3"/>
      <c r="P456" s="3"/>
      <c r="Q456" s="3"/>
      <c r="R456" s="3"/>
      <c r="S456" s="3"/>
      <c r="T456" s="3"/>
      <c r="U456" s="3"/>
      <c r="V456" s="3"/>
      <c r="W456" s="3"/>
      <c r="X456" s="3"/>
      <c r="Y456" s="3"/>
      <c r="Z456" s="3"/>
      <c r="AA456" s="3"/>
      <c r="AB456" s="3"/>
      <c r="AC456" s="3"/>
      <c r="AD456" s="3"/>
      <c r="AE456" s="3"/>
      <c r="AF456" s="3"/>
      <c r="AG456" s="3"/>
      <c r="AH456" s="3"/>
      <c r="AI456" s="3"/>
      <c r="AJ456" s="3"/>
      <c r="AK456" s="3"/>
      <c r="AL456" s="3"/>
      <c r="AM456" s="3"/>
      <c r="AN456" s="3"/>
      <c r="AO456" s="3"/>
      <c r="AP456" s="3"/>
      <c r="AQ456" s="3"/>
      <c r="AR456" s="3"/>
      <c r="AS456" s="3"/>
      <c r="AT456" s="3"/>
      <c r="AU456" s="3"/>
      <c r="AV456" s="3"/>
      <c r="AW456" s="3"/>
      <c r="AX456" s="3"/>
      <c r="AY456" s="3"/>
      <c r="AZ456" s="3"/>
      <c r="BA456" s="3"/>
    </row>
    <row r="457" spans="1:53" ht="58.5" customHeight="1" thickBot="1" x14ac:dyDescent="0.55000000000000004">
      <c r="B457" s="205" t="s">
        <v>9</v>
      </c>
      <c r="C457" s="205" t="s">
        <v>51</v>
      </c>
      <c r="D457" s="208" t="s">
        <v>52</v>
      </c>
      <c r="E457" s="73" t="s">
        <v>192</v>
      </c>
      <c r="F457" s="7" t="s">
        <v>193</v>
      </c>
      <c r="G457" s="7" t="s">
        <v>194</v>
      </c>
      <c r="H457" s="7" t="s">
        <v>195</v>
      </c>
      <c r="I457" s="7" t="s">
        <v>196</v>
      </c>
      <c r="J457" s="8" t="s">
        <v>197</v>
      </c>
      <c r="K457" s="74" t="s">
        <v>23</v>
      </c>
      <c r="L457" s="75" t="s">
        <v>21</v>
      </c>
      <c r="M457" s="74" t="s">
        <v>22</v>
      </c>
      <c r="N457" s="8" t="s">
        <v>24</v>
      </c>
    </row>
    <row r="458" spans="1:53" ht="23.1" customHeight="1" thickBot="1" x14ac:dyDescent="0.4">
      <c r="B458" s="591" t="s">
        <v>233</v>
      </c>
      <c r="C458" s="116" t="s">
        <v>205</v>
      </c>
      <c r="D458" s="117" t="s">
        <v>204</v>
      </c>
      <c r="E458" s="175">
        <f>SUM(E459:E460)/(E177)*100</f>
        <v>14.285714285714285</v>
      </c>
      <c r="F458" s="124">
        <f t="shared" ref="F458:N458" si="13">SUM(F459:F460)/(F177)*100</f>
        <v>10.526315789473683</v>
      </c>
      <c r="G458" s="123">
        <f t="shared" si="13"/>
        <v>10.526315789473683</v>
      </c>
      <c r="H458" s="128">
        <f t="shared" si="13"/>
        <v>14.285714285714285</v>
      </c>
      <c r="I458" s="124">
        <f t="shared" si="13"/>
        <v>15.909090909090908</v>
      </c>
      <c r="J458" s="125">
        <f t="shared" si="13"/>
        <v>15.217391304347828</v>
      </c>
      <c r="K458" s="129" t="e">
        <f t="shared" si="13"/>
        <v>#DIV/0!</v>
      </c>
      <c r="L458" s="123">
        <f t="shared" si="13"/>
        <v>15.217391304347828</v>
      </c>
      <c r="M458" s="131" t="e">
        <f t="shared" si="13"/>
        <v>#DIV/0!</v>
      </c>
      <c r="N458" s="125">
        <f t="shared" si="13"/>
        <v>15.217391304347828</v>
      </c>
    </row>
    <row r="459" spans="1:53" ht="15" customHeight="1" x14ac:dyDescent="0.35">
      <c r="B459" s="592"/>
      <c r="C459" s="594" t="s">
        <v>2</v>
      </c>
      <c r="D459" s="229" t="s">
        <v>0</v>
      </c>
      <c r="E459" s="48">
        <v>1</v>
      </c>
      <c r="F459" s="18">
        <v>1</v>
      </c>
      <c r="G459" s="18">
        <v>1</v>
      </c>
      <c r="H459" s="18">
        <v>2</v>
      </c>
      <c r="I459" s="18">
        <v>3</v>
      </c>
      <c r="J459" s="19">
        <v>3</v>
      </c>
      <c r="K459" s="55">
        <v>0</v>
      </c>
      <c r="L459" s="17">
        <v>3</v>
      </c>
      <c r="M459" s="18">
        <v>0</v>
      </c>
      <c r="N459" s="19">
        <v>3</v>
      </c>
    </row>
    <row r="460" spans="1:53" ht="15.75" customHeight="1" thickBot="1" x14ac:dyDescent="0.4">
      <c r="B460" s="592"/>
      <c r="C460" s="595"/>
      <c r="D460" s="230" t="s">
        <v>1</v>
      </c>
      <c r="E460" s="24">
        <v>0</v>
      </c>
      <c r="F460" s="22">
        <v>1</v>
      </c>
      <c r="G460" s="22">
        <v>1</v>
      </c>
      <c r="H460" s="22">
        <v>3</v>
      </c>
      <c r="I460" s="22">
        <v>4</v>
      </c>
      <c r="J460" s="61">
        <v>4</v>
      </c>
      <c r="K460" s="78">
        <v>0</v>
      </c>
      <c r="L460" s="25">
        <v>4</v>
      </c>
      <c r="M460" s="26">
        <v>0</v>
      </c>
      <c r="N460" s="27">
        <v>4</v>
      </c>
    </row>
    <row r="461" spans="1:53" ht="15.75" customHeight="1" x14ac:dyDescent="0.35">
      <c r="B461" s="592"/>
      <c r="C461" s="594" t="s">
        <v>25</v>
      </c>
      <c r="D461" s="231" t="s">
        <v>3</v>
      </c>
      <c r="E461" s="16">
        <v>1</v>
      </c>
      <c r="F461" s="14">
        <v>1</v>
      </c>
      <c r="G461" s="14">
        <v>1</v>
      </c>
      <c r="H461" s="14">
        <v>1</v>
      </c>
      <c r="I461" s="14">
        <v>1</v>
      </c>
      <c r="J461" s="32">
        <v>1</v>
      </c>
      <c r="K461" s="80">
        <v>0</v>
      </c>
      <c r="L461" s="31">
        <v>1</v>
      </c>
      <c r="M461" s="14">
        <v>0</v>
      </c>
      <c r="N461" s="32">
        <v>1</v>
      </c>
    </row>
    <row r="462" spans="1:53" ht="15.75" customHeight="1" x14ac:dyDescent="0.35">
      <c r="B462" s="592"/>
      <c r="C462" s="596"/>
      <c r="D462" s="232" t="s">
        <v>5</v>
      </c>
      <c r="E462" s="37">
        <v>0</v>
      </c>
      <c r="F462" s="35">
        <v>0</v>
      </c>
      <c r="G462" s="35">
        <v>0</v>
      </c>
      <c r="H462" s="35">
        <v>0</v>
      </c>
      <c r="I462" s="35">
        <v>0</v>
      </c>
      <c r="J462" s="39">
        <v>0</v>
      </c>
      <c r="K462" s="57">
        <v>0</v>
      </c>
      <c r="L462" s="38">
        <v>0</v>
      </c>
      <c r="M462" s="35">
        <v>0</v>
      </c>
      <c r="N462" s="39">
        <v>0</v>
      </c>
    </row>
    <row r="463" spans="1:53" ht="15.75" customHeight="1" x14ac:dyDescent="0.35">
      <c r="B463" s="592"/>
      <c r="C463" s="596"/>
      <c r="D463" s="232" t="s">
        <v>6</v>
      </c>
      <c r="E463" s="37">
        <v>0</v>
      </c>
      <c r="F463" s="35">
        <v>1</v>
      </c>
      <c r="G463" s="35">
        <v>1</v>
      </c>
      <c r="H463" s="35">
        <v>2</v>
      </c>
      <c r="I463" s="35">
        <v>4</v>
      </c>
      <c r="J463" s="39">
        <v>4</v>
      </c>
      <c r="K463" s="57">
        <v>0</v>
      </c>
      <c r="L463" s="38">
        <v>4</v>
      </c>
      <c r="M463" s="35">
        <v>0</v>
      </c>
      <c r="N463" s="39">
        <v>4</v>
      </c>
    </row>
    <row r="464" spans="1:53" ht="15.75" customHeight="1" thickBot="1" x14ac:dyDescent="0.4">
      <c r="B464" s="592"/>
      <c r="C464" s="595"/>
      <c r="D464" s="233" t="s">
        <v>4</v>
      </c>
      <c r="E464" s="45">
        <v>0</v>
      </c>
      <c r="F464" s="26">
        <v>0</v>
      </c>
      <c r="G464" s="26">
        <v>0</v>
      </c>
      <c r="H464" s="26">
        <v>2</v>
      </c>
      <c r="I464" s="26">
        <v>2</v>
      </c>
      <c r="J464" s="27">
        <v>2</v>
      </c>
      <c r="K464" s="83">
        <v>0</v>
      </c>
      <c r="L464" s="25">
        <v>2</v>
      </c>
      <c r="M464" s="26">
        <v>0</v>
      </c>
      <c r="N464" s="27">
        <v>2</v>
      </c>
    </row>
    <row r="465" spans="1:53" x14ac:dyDescent="0.35">
      <c r="B465" s="592"/>
      <c r="C465" s="594" t="s">
        <v>26</v>
      </c>
      <c r="D465" s="234" t="s">
        <v>7</v>
      </c>
      <c r="E465" s="48">
        <v>1</v>
      </c>
      <c r="F465" s="18">
        <v>2</v>
      </c>
      <c r="G465" s="18">
        <v>2</v>
      </c>
      <c r="H465" s="18">
        <v>5</v>
      </c>
      <c r="I465" s="18">
        <v>7</v>
      </c>
      <c r="J465" s="19">
        <v>7</v>
      </c>
      <c r="K465" s="55">
        <v>0</v>
      </c>
      <c r="L465" s="17">
        <v>7</v>
      </c>
      <c r="M465" s="18">
        <v>0</v>
      </c>
      <c r="N465" s="19">
        <v>7</v>
      </c>
    </row>
    <row r="466" spans="1:53" ht="16.5" customHeight="1" thickBot="1" x14ac:dyDescent="0.4">
      <c r="B466" s="592"/>
      <c r="C466" s="595"/>
      <c r="D466" s="228" t="s">
        <v>8</v>
      </c>
      <c r="E466" s="45">
        <v>0</v>
      </c>
      <c r="F466" s="26">
        <v>0</v>
      </c>
      <c r="G466" s="26">
        <v>0</v>
      </c>
      <c r="H466" s="26">
        <v>0</v>
      </c>
      <c r="I466" s="26">
        <v>0</v>
      </c>
      <c r="J466" s="27">
        <v>0</v>
      </c>
      <c r="K466" s="83">
        <v>0</v>
      </c>
      <c r="L466" s="25">
        <v>0</v>
      </c>
      <c r="M466" s="26">
        <v>0</v>
      </c>
      <c r="N466" s="27">
        <v>0</v>
      </c>
    </row>
    <row r="467" spans="1:53" ht="16.5" customHeight="1" x14ac:dyDescent="0.35">
      <c r="B467" s="592"/>
      <c r="C467" s="597" t="s">
        <v>102</v>
      </c>
      <c r="D467" s="226" t="s">
        <v>29</v>
      </c>
      <c r="E467" s="48">
        <v>0</v>
      </c>
      <c r="F467" s="18">
        <v>1</v>
      </c>
      <c r="G467" s="18">
        <v>1</v>
      </c>
      <c r="H467" s="18">
        <v>4</v>
      </c>
      <c r="I467" s="18">
        <v>6</v>
      </c>
      <c r="J467" s="19">
        <v>6</v>
      </c>
      <c r="K467" s="55">
        <v>0</v>
      </c>
      <c r="L467" s="17">
        <v>6</v>
      </c>
      <c r="M467" s="18">
        <v>0</v>
      </c>
      <c r="N467" s="19">
        <v>6</v>
      </c>
    </row>
    <row r="468" spans="1:53" ht="12" customHeight="1" thickBot="1" x14ac:dyDescent="0.4">
      <c r="B468" s="592"/>
      <c r="C468" s="598"/>
      <c r="D468" s="228" t="s">
        <v>30</v>
      </c>
      <c r="E468" s="45">
        <v>1</v>
      </c>
      <c r="F468" s="26">
        <v>1</v>
      </c>
      <c r="G468" s="26">
        <v>1</v>
      </c>
      <c r="H468" s="26">
        <v>1</v>
      </c>
      <c r="I468" s="26">
        <v>1</v>
      </c>
      <c r="J468" s="27">
        <v>1</v>
      </c>
      <c r="K468" s="83">
        <v>0</v>
      </c>
      <c r="L468" s="25">
        <v>1</v>
      </c>
      <c r="M468" s="26">
        <v>0</v>
      </c>
      <c r="N468" s="27">
        <v>1</v>
      </c>
    </row>
    <row r="469" spans="1:53" x14ac:dyDescent="0.35">
      <c r="B469" s="592"/>
      <c r="C469" s="609" t="s">
        <v>172</v>
      </c>
      <c r="D469" s="226" t="s">
        <v>29</v>
      </c>
      <c r="E469" s="55">
        <v>0</v>
      </c>
      <c r="F469" s="18">
        <v>0</v>
      </c>
      <c r="G469" s="18">
        <v>0</v>
      </c>
      <c r="H469" s="18">
        <v>0</v>
      </c>
      <c r="I469" s="18">
        <v>0</v>
      </c>
      <c r="J469" s="19">
        <v>0</v>
      </c>
      <c r="K469" s="55">
        <v>0</v>
      </c>
      <c r="L469" s="17">
        <v>0</v>
      </c>
      <c r="M469" s="18">
        <v>0</v>
      </c>
      <c r="N469" s="19">
        <v>0</v>
      </c>
    </row>
    <row r="470" spans="1:53" ht="15.75" customHeight="1" thickBot="1" x14ac:dyDescent="0.4">
      <c r="B470" s="592"/>
      <c r="C470" s="610"/>
      <c r="D470" s="225" t="s">
        <v>30</v>
      </c>
      <c r="E470" s="45">
        <v>1</v>
      </c>
      <c r="F470" s="26">
        <v>2</v>
      </c>
      <c r="G470" s="26">
        <v>2</v>
      </c>
      <c r="H470" s="26">
        <v>5</v>
      </c>
      <c r="I470" s="26">
        <v>7</v>
      </c>
      <c r="J470" s="27">
        <v>7</v>
      </c>
      <c r="K470" s="83">
        <v>0</v>
      </c>
      <c r="L470" s="25">
        <v>7</v>
      </c>
      <c r="M470" s="26">
        <v>0</v>
      </c>
      <c r="N470" s="27">
        <v>7</v>
      </c>
    </row>
    <row r="471" spans="1:53" ht="16.5" customHeight="1" x14ac:dyDescent="0.35">
      <c r="B471" s="592"/>
      <c r="C471" s="609" t="s">
        <v>173</v>
      </c>
      <c r="D471" s="226" t="s">
        <v>29</v>
      </c>
      <c r="E471" s="48">
        <v>0</v>
      </c>
      <c r="F471" s="18">
        <v>1</v>
      </c>
      <c r="G471" s="18">
        <v>1</v>
      </c>
      <c r="H471" s="18">
        <v>4</v>
      </c>
      <c r="I471" s="18">
        <v>6</v>
      </c>
      <c r="J471" s="19">
        <v>6</v>
      </c>
      <c r="K471" s="55">
        <v>0</v>
      </c>
      <c r="L471" s="17">
        <v>6</v>
      </c>
      <c r="M471" s="18">
        <v>0</v>
      </c>
      <c r="N471" s="19">
        <v>6</v>
      </c>
    </row>
    <row r="472" spans="1:53" ht="12" customHeight="1" thickBot="1" x14ac:dyDescent="0.4">
      <c r="B472" s="592"/>
      <c r="C472" s="611"/>
      <c r="D472" s="228" t="s">
        <v>30</v>
      </c>
      <c r="E472" s="45">
        <v>1</v>
      </c>
      <c r="F472" s="26">
        <v>1</v>
      </c>
      <c r="G472" s="26">
        <v>1</v>
      </c>
      <c r="H472" s="26">
        <v>1</v>
      </c>
      <c r="I472" s="26">
        <v>1</v>
      </c>
      <c r="J472" s="27">
        <v>1</v>
      </c>
      <c r="K472" s="83">
        <v>0</v>
      </c>
      <c r="L472" s="25">
        <v>1</v>
      </c>
      <c r="M472" s="26">
        <v>0</v>
      </c>
      <c r="N472" s="27">
        <v>1</v>
      </c>
    </row>
    <row r="473" spans="1:53" x14ac:dyDescent="0.35">
      <c r="B473" s="592"/>
      <c r="C473" s="609" t="s">
        <v>174</v>
      </c>
      <c r="D473" s="226" t="s">
        <v>29</v>
      </c>
      <c r="E473" s="55">
        <v>0</v>
      </c>
      <c r="F473" s="18">
        <v>0</v>
      </c>
      <c r="G473" s="18">
        <v>0</v>
      </c>
      <c r="H473" s="18">
        <v>2</v>
      </c>
      <c r="I473" s="18">
        <v>3</v>
      </c>
      <c r="J473" s="19">
        <v>3</v>
      </c>
      <c r="K473" s="55">
        <v>0</v>
      </c>
      <c r="L473" s="17">
        <v>3</v>
      </c>
      <c r="M473" s="18">
        <v>0</v>
      </c>
      <c r="N473" s="19">
        <v>3</v>
      </c>
    </row>
    <row r="474" spans="1:53" ht="15.75" customHeight="1" thickBot="1" x14ac:dyDescent="0.4">
      <c r="B474" s="593"/>
      <c r="C474" s="612"/>
      <c r="D474" s="225" t="s">
        <v>30</v>
      </c>
      <c r="E474" s="45">
        <v>1</v>
      </c>
      <c r="F474" s="26">
        <v>2</v>
      </c>
      <c r="G474" s="26">
        <v>2</v>
      </c>
      <c r="H474" s="26">
        <v>3</v>
      </c>
      <c r="I474" s="26">
        <v>4</v>
      </c>
      <c r="J474" s="27">
        <v>4</v>
      </c>
      <c r="K474" s="83">
        <v>0</v>
      </c>
      <c r="L474" s="25">
        <v>4</v>
      </c>
      <c r="M474" s="26">
        <v>0</v>
      </c>
      <c r="N474" s="27">
        <v>4</v>
      </c>
    </row>
    <row r="475" spans="1:53" s="72" customFormat="1" ht="12.75" customHeight="1" thickBot="1" x14ac:dyDescent="0.4">
      <c r="A475" s="3"/>
      <c r="B475" s="68"/>
      <c r="C475" s="69"/>
      <c r="D475" s="69"/>
      <c r="E475" s="70"/>
      <c r="F475" s="70"/>
      <c r="G475" s="70"/>
      <c r="H475" s="70"/>
      <c r="I475" s="70"/>
      <c r="J475" s="70"/>
      <c r="K475" s="70"/>
      <c r="L475" s="71"/>
      <c r="M475" s="70"/>
      <c r="N475" s="70"/>
      <c r="O475" s="3"/>
      <c r="P475" s="3"/>
      <c r="Q475" s="3"/>
      <c r="R475" s="3"/>
      <c r="S475" s="3"/>
      <c r="T475" s="3"/>
      <c r="U475" s="3"/>
      <c r="V475" s="3"/>
      <c r="W475" s="3"/>
      <c r="X475" s="3"/>
      <c r="Y475" s="3"/>
      <c r="Z475" s="3"/>
      <c r="AA475" s="3"/>
      <c r="AB475" s="3"/>
      <c r="AC475" s="3"/>
      <c r="AD475" s="3"/>
      <c r="AE475" s="3"/>
      <c r="AF475" s="3"/>
      <c r="AG475" s="3"/>
      <c r="AH475" s="3"/>
      <c r="AI475" s="3"/>
      <c r="AJ475" s="3"/>
      <c r="AK475" s="3"/>
      <c r="AL475" s="3"/>
      <c r="AM475" s="3"/>
      <c r="AN475" s="3"/>
      <c r="AO475" s="3"/>
      <c r="AP475" s="3"/>
      <c r="AQ475" s="3"/>
      <c r="AR475" s="3"/>
      <c r="AS475" s="3"/>
      <c r="AT475" s="3"/>
      <c r="AU475" s="3"/>
      <c r="AV475" s="3"/>
      <c r="AW475" s="3"/>
      <c r="AX475" s="3"/>
      <c r="AY475" s="3"/>
      <c r="AZ475" s="3"/>
      <c r="BA475" s="3"/>
    </row>
    <row r="476" spans="1:53" ht="59.1" customHeight="1" thickBot="1" x14ac:dyDescent="0.55000000000000004">
      <c r="B476" s="205" t="s">
        <v>9</v>
      </c>
      <c r="C476" s="205" t="s">
        <v>51</v>
      </c>
      <c r="D476" s="208" t="s">
        <v>52</v>
      </c>
      <c r="E476" s="73" t="s">
        <v>192</v>
      </c>
      <c r="F476" s="7" t="s">
        <v>193</v>
      </c>
      <c r="G476" s="7" t="s">
        <v>194</v>
      </c>
      <c r="H476" s="7" t="s">
        <v>195</v>
      </c>
      <c r="I476" s="7" t="s">
        <v>196</v>
      </c>
      <c r="J476" s="8" t="s">
        <v>197</v>
      </c>
      <c r="K476" s="74" t="s">
        <v>23</v>
      </c>
      <c r="L476" s="75" t="s">
        <v>21</v>
      </c>
      <c r="M476" s="74" t="s">
        <v>22</v>
      </c>
      <c r="N476" s="8" t="s">
        <v>24</v>
      </c>
    </row>
    <row r="477" spans="1:53" ht="23.1" customHeight="1" thickBot="1" x14ac:dyDescent="0.4">
      <c r="B477" s="591" t="s">
        <v>234</v>
      </c>
      <c r="C477" s="116" t="s">
        <v>205</v>
      </c>
      <c r="D477" s="117" t="s">
        <v>204</v>
      </c>
      <c r="E477" s="129">
        <f>SUM(E478:E479)/SUM(E459:E460)*100</f>
        <v>0</v>
      </c>
      <c r="F477" s="130">
        <f t="shared" ref="F477:N477" si="14">SUM(F478:F479)/SUM(F459:F460)*100</f>
        <v>0</v>
      </c>
      <c r="G477" s="130">
        <f t="shared" si="14"/>
        <v>50</v>
      </c>
      <c r="H477" s="130">
        <f t="shared" si="14"/>
        <v>20</v>
      </c>
      <c r="I477" s="127">
        <f>SUM(I478:I479)/SUM(I459:I460)*100</f>
        <v>14.285714285714285</v>
      </c>
      <c r="J477" s="125">
        <f t="shared" si="14"/>
        <v>14.285714285714285</v>
      </c>
      <c r="K477" s="129" t="e">
        <f t="shared" si="14"/>
        <v>#DIV/0!</v>
      </c>
      <c r="L477" s="127">
        <f t="shared" si="14"/>
        <v>14.285714285714285</v>
      </c>
      <c r="M477" s="130" t="e">
        <f t="shared" si="14"/>
        <v>#DIV/0!</v>
      </c>
      <c r="N477" s="127">
        <f t="shared" si="14"/>
        <v>14.285714285714285</v>
      </c>
    </row>
    <row r="478" spans="1:53" ht="15" customHeight="1" x14ac:dyDescent="0.35">
      <c r="B478" s="592"/>
      <c r="C478" s="594" t="s">
        <v>2</v>
      </c>
      <c r="D478" s="229" t="s">
        <v>0</v>
      </c>
      <c r="E478" s="48">
        <v>0</v>
      </c>
      <c r="F478" s="18">
        <v>0</v>
      </c>
      <c r="G478" s="18">
        <v>0</v>
      </c>
      <c r="H478" s="18">
        <v>0</v>
      </c>
      <c r="I478" s="18">
        <v>0</v>
      </c>
      <c r="J478" s="19">
        <v>0</v>
      </c>
      <c r="K478" s="55">
        <v>0</v>
      </c>
      <c r="L478" s="17">
        <v>0</v>
      </c>
      <c r="M478" s="18">
        <v>0</v>
      </c>
      <c r="N478" s="19">
        <v>0</v>
      </c>
    </row>
    <row r="479" spans="1:53" ht="15.75" customHeight="1" thickBot="1" x14ac:dyDescent="0.4">
      <c r="B479" s="592"/>
      <c r="C479" s="595"/>
      <c r="D479" s="230" t="s">
        <v>1</v>
      </c>
      <c r="E479" s="24">
        <v>0</v>
      </c>
      <c r="F479" s="22">
        <v>0</v>
      </c>
      <c r="G479" s="22">
        <v>1</v>
      </c>
      <c r="H479" s="22">
        <v>1</v>
      </c>
      <c r="I479" s="22">
        <v>1</v>
      </c>
      <c r="J479" s="61">
        <v>1</v>
      </c>
      <c r="K479" s="78">
        <v>0</v>
      </c>
      <c r="L479" s="25">
        <v>1</v>
      </c>
      <c r="M479" s="26">
        <v>0</v>
      </c>
      <c r="N479" s="27">
        <v>1</v>
      </c>
    </row>
    <row r="480" spans="1:53" ht="15.75" customHeight="1" x14ac:dyDescent="0.35">
      <c r="B480" s="592"/>
      <c r="C480" s="594" t="s">
        <v>25</v>
      </c>
      <c r="D480" s="231" t="s">
        <v>3</v>
      </c>
      <c r="E480" s="16">
        <v>0</v>
      </c>
      <c r="F480" s="14">
        <v>0</v>
      </c>
      <c r="G480" s="14">
        <v>0</v>
      </c>
      <c r="H480" s="14">
        <v>0</v>
      </c>
      <c r="I480" s="14">
        <v>0</v>
      </c>
      <c r="J480" s="32">
        <v>0</v>
      </c>
      <c r="K480" s="80">
        <v>0</v>
      </c>
      <c r="L480" s="31">
        <v>0</v>
      </c>
      <c r="M480" s="14">
        <v>0</v>
      </c>
      <c r="N480" s="32">
        <v>0</v>
      </c>
    </row>
    <row r="481" spans="2:14" ht="15.75" customHeight="1" x14ac:dyDescent="0.35">
      <c r="B481" s="592"/>
      <c r="C481" s="596"/>
      <c r="D481" s="232" t="s">
        <v>5</v>
      </c>
      <c r="E481" s="37">
        <v>0</v>
      </c>
      <c r="F481" s="35">
        <v>0</v>
      </c>
      <c r="G481" s="35">
        <v>0</v>
      </c>
      <c r="H481" s="35">
        <v>0</v>
      </c>
      <c r="I481" s="35">
        <v>0</v>
      </c>
      <c r="J481" s="39">
        <v>0</v>
      </c>
      <c r="K481" s="57">
        <v>0</v>
      </c>
      <c r="L481" s="38">
        <v>0</v>
      </c>
      <c r="M481" s="35">
        <v>0</v>
      </c>
      <c r="N481" s="39">
        <v>0</v>
      </c>
    </row>
    <row r="482" spans="2:14" ht="15.75" customHeight="1" x14ac:dyDescent="0.35">
      <c r="B482" s="592"/>
      <c r="C482" s="596"/>
      <c r="D482" s="232" t="s">
        <v>6</v>
      </c>
      <c r="E482" s="37">
        <v>0</v>
      </c>
      <c r="F482" s="35">
        <v>0</v>
      </c>
      <c r="G482" s="35">
        <v>1</v>
      </c>
      <c r="H482" s="35">
        <v>1</v>
      </c>
      <c r="I482" s="35">
        <v>1</v>
      </c>
      <c r="J482" s="39">
        <v>1</v>
      </c>
      <c r="K482" s="57">
        <v>0</v>
      </c>
      <c r="L482" s="38">
        <v>1</v>
      </c>
      <c r="M482" s="35">
        <v>0</v>
      </c>
      <c r="N482" s="39">
        <v>1</v>
      </c>
    </row>
    <row r="483" spans="2:14" ht="15.75" customHeight="1" thickBot="1" x14ac:dyDescent="0.4">
      <c r="B483" s="592"/>
      <c r="C483" s="595"/>
      <c r="D483" s="233" t="s">
        <v>4</v>
      </c>
      <c r="E483" s="45">
        <v>0</v>
      </c>
      <c r="F483" s="26">
        <v>0</v>
      </c>
      <c r="G483" s="26">
        <v>0</v>
      </c>
      <c r="H483" s="26">
        <v>0</v>
      </c>
      <c r="I483" s="26">
        <v>0</v>
      </c>
      <c r="J483" s="27">
        <v>0</v>
      </c>
      <c r="K483" s="83">
        <v>0</v>
      </c>
      <c r="L483" s="25">
        <v>0</v>
      </c>
      <c r="M483" s="26">
        <v>0</v>
      </c>
      <c r="N483" s="27">
        <v>0</v>
      </c>
    </row>
    <row r="484" spans="2:14" x14ac:dyDescent="0.35">
      <c r="B484" s="592"/>
      <c r="C484" s="594" t="s">
        <v>26</v>
      </c>
      <c r="D484" s="234" t="s">
        <v>7</v>
      </c>
      <c r="E484" s="48">
        <v>0</v>
      </c>
      <c r="F484" s="18">
        <v>0</v>
      </c>
      <c r="G484" s="18">
        <v>1</v>
      </c>
      <c r="H484" s="18">
        <v>1</v>
      </c>
      <c r="I484" s="18">
        <v>1</v>
      </c>
      <c r="J484" s="19">
        <v>1</v>
      </c>
      <c r="K484" s="55">
        <v>0</v>
      </c>
      <c r="L484" s="17">
        <v>1</v>
      </c>
      <c r="M484" s="18">
        <v>0</v>
      </c>
      <c r="N484" s="19">
        <v>1</v>
      </c>
    </row>
    <row r="485" spans="2:14" ht="16.5" customHeight="1" thickBot="1" x14ac:dyDescent="0.4">
      <c r="B485" s="592"/>
      <c r="C485" s="595"/>
      <c r="D485" s="228" t="s">
        <v>8</v>
      </c>
      <c r="E485" s="45">
        <v>0</v>
      </c>
      <c r="F485" s="26">
        <v>0</v>
      </c>
      <c r="G485" s="26">
        <v>0</v>
      </c>
      <c r="H485" s="26">
        <v>0</v>
      </c>
      <c r="I485" s="26">
        <v>0</v>
      </c>
      <c r="J485" s="27">
        <v>0</v>
      </c>
      <c r="K485" s="83">
        <v>0</v>
      </c>
      <c r="L485" s="25">
        <v>0</v>
      </c>
      <c r="M485" s="26">
        <v>0</v>
      </c>
      <c r="N485" s="27">
        <v>0</v>
      </c>
    </row>
    <row r="486" spans="2:14" ht="16.5" customHeight="1" x14ac:dyDescent="0.35">
      <c r="B486" s="592"/>
      <c r="C486" s="597" t="s">
        <v>102</v>
      </c>
      <c r="D486" s="226" t="s">
        <v>29</v>
      </c>
      <c r="E486" s="48">
        <v>0</v>
      </c>
      <c r="F486" s="18">
        <v>0</v>
      </c>
      <c r="G486" s="18">
        <v>1</v>
      </c>
      <c r="H486" s="18">
        <v>1</v>
      </c>
      <c r="I486" s="18">
        <v>1</v>
      </c>
      <c r="J486" s="19">
        <v>1</v>
      </c>
      <c r="K486" s="55">
        <v>0</v>
      </c>
      <c r="L486" s="17">
        <v>1</v>
      </c>
      <c r="M486" s="18">
        <v>0</v>
      </c>
      <c r="N486" s="19">
        <v>1</v>
      </c>
    </row>
    <row r="487" spans="2:14" ht="12" customHeight="1" thickBot="1" x14ac:dyDescent="0.4">
      <c r="B487" s="592"/>
      <c r="C487" s="598"/>
      <c r="D487" s="228" t="s">
        <v>30</v>
      </c>
      <c r="E487" s="45">
        <v>0</v>
      </c>
      <c r="F487" s="26">
        <v>0</v>
      </c>
      <c r="G487" s="26">
        <v>0</v>
      </c>
      <c r="H487" s="26">
        <v>0</v>
      </c>
      <c r="I487" s="26">
        <v>0</v>
      </c>
      <c r="J487" s="27">
        <v>0</v>
      </c>
      <c r="K487" s="83">
        <v>0</v>
      </c>
      <c r="L487" s="25">
        <v>0</v>
      </c>
      <c r="M487" s="26">
        <v>0</v>
      </c>
      <c r="N487" s="27">
        <v>0</v>
      </c>
    </row>
    <row r="488" spans="2:14" x14ac:dyDescent="0.35">
      <c r="B488" s="592"/>
      <c r="C488" s="609" t="s">
        <v>172</v>
      </c>
      <c r="D488" s="226" t="s">
        <v>29</v>
      </c>
      <c r="E488" s="55">
        <v>0</v>
      </c>
      <c r="F488" s="18">
        <v>0</v>
      </c>
      <c r="G488" s="18">
        <v>0</v>
      </c>
      <c r="H488" s="18">
        <v>0</v>
      </c>
      <c r="I488" s="18">
        <v>0</v>
      </c>
      <c r="J488" s="19">
        <v>0</v>
      </c>
      <c r="K488" s="55">
        <v>0</v>
      </c>
      <c r="L488" s="17">
        <v>0</v>
      </c>
      <c r="M488" s="18">
        <v>0</v>
      </c>
      <c r="N488" s="19">
        <v>0</v>
      </c>
    </row>
    <row r="489" spans="2:14" ht="15.75" customHeight="1" thickBot="1" x14ac:dyDescent="0.4">
      <c r="B489" s="592"/>
      <c r="C489" s="610"/>
      <c r="D489" s="225" t="s">
        <v>30</v>
      </c>
      <c r="E489" s="45">
        <v>0</v>
      </c>
      <c r="F489" s="26">
        <v>0</v>
      </c>
      <c r="G489" s="26">
        <v>1</v>
      </c>
      <c r="H489" s="26">
        <v>1</v>
      </c>
      <c r="I489" s="26">
        <v>1</v>
      </c>
      <c r="J489" s="27">
        <v>1</v>
      </c>
      <c r="K489" s="83">
        <v>0</v>
      </c>
      <c r="L489" s="25">
        <v>1</v>
      </c>
      <c r="M489" s="26">
        <v>0</v>
      </c>
      <c r="N489" s="27">
        <v>1</v>
      </c>
    </row>
    <row r="490" spans="2:14" ht="16.5" customHeight="1" x14ac:dyDescent="0.35">
      <c r="B490" s="592"/>
      <c r="C490" s="609" t="s">
        <v>173</v>
      </c>
      <c r="D490" s="226" t="s">
        <v>29</v>
      </c>
      <c r="E490" s="48">
        <v>0</v>
      </c>
      <c r="F490" s="18">
        <v>0</v>
      </c>
      <c r="G490" s="18">
        <v>1</v>
      </c>
      <c r="H490" s="18">
        <v>1</v>
      </c>
      <c r="I490" s="18">
        <v>1</v>
      </c>
      <c r="J490" s="19">
        <v>1</v>
      </c>
      <c r="K490" s="55">
        <v>0</v>
      </c>
      <c r="L490" s="17">
        <v>1</v>
      </c>
      <c r="M490" s="18">
        <v>0</v>
      </c>
      <c r="N490" s="19">
        <v>1</v>
      </c>
    </row>
    <row r="491" spans="2:14" ht="12" customHeight="1" thickBot="1" x14ac:dyDescent="0.4">
      <c r="B491" s="592"/>
      <c r="C491" s="611"/>
      <c r="D491" s="228" t="s">
        <v>30</v>
      </c>
      <c r="E491" s="45">
        <v>0</v>
      </c>
      <c r="F491" s="26">
        <v>0</v>
      </c>
      <c r="G491" s="26">
        <v>0</v>
      </c>
      <c r="H491" s="26">
        <v>0</v>
      </c>
      <c r="I491" s="26">
        <v>0</v>
      </c>
      <c r="J491" s="27">
        <v>0</v>
      </c>
      <c r="K491" s="83">
        <v>0</v>
      </c>
      <c r="L491" s="25">
        <v>0</v>
      </c>
      <c r="M491" s="26">
        <v>0</v>
      </c>
      <c r="N491" s="27">
        <v>0</v>
      </c>
    </row>
    <row r="492" spans="2:14" x14ac:dyDescent="0.35">
      <c r="B492" s="592"/>
      <c r="C492" s="609" t="s">
        <v>174</v>
      </c>
      <c r="D492" s="226" t="s">
        <v>29</v>
      </c>
      <c r="E492" s="55">
        <v>0</v>
      </c>
      <c r="F492" s="18">
        <v>0</v>
      </c>
      <c r="G492" s="18">
        <v>0</v>
      </c>
      <c r="H492" s="18">
        <v>0</v>
      </c>
      <c r="I492" s="18">
        <v>0</v>
      </c>
      <c r="J492" s="19">
        <v>0</v>
      </c>
      <c r="K492" s="55">
        <v>0</v>
      </c>
      <c r="L492" s="17">
        <v>0</v>
      </c>
      <c r="M492" s="18">
        <v>0</v>
      </c>
      <c r="N492" s="19">
        <v>0</v>
      </c>
    </row>
    <row r="493" spans="2:14" ht="15.75" customHeight="1" thickBot="1" x14ac:dyDescent="0.4">
      <c r="B493" s="592"/>
      <c r="C493" s="612"/>
      <c r="D493" s="225" t="s">
        <v>30</v>
      </c>
      <c r="E493" s="45">
        <v>0</v>
      </c>
      <c r="F493" s="26">
        <v>0</v>
      </c>
      <c r="G493" s="26">
        <v>1</v>
      </c>
      <c r="H493" s="26">
        <v>1</v>
      </c>
      <c r="I493" s="26">
        <v>1</v>
      </c>
      <c r="J493" s="27">
        <v>1</v>
      </c>
      <c r="K493" s="83">
        <v>0</v>
      </c>
      <c r="L493" s="25">
        <v>1</v>
      </c>
      <c r="M493" s="26">
        <v>0</v>
      </c>
      <c r="N493" s="27">
        <v>1</v>
      </c>
    </row>
    <row r="494" spans="2:14" ht="15.75" customHeight="1" x14ac:dyDescent="0.35">
      <c r="B494" s="592"/>
      <c r="C494" s="594" t="s">
        <v>119</v>
      </c>
      <c r="D494" s="226" t="s">
        <v>120</v>
      </c>
      <c r="E494" s="55">
        <v>0</v>
      </c>
      <c r="F494" s="18">
        <v>0</v>
      </c>
      <c r="G494" s="18">
        <v>1</v>
      </c>
      <c r="H494" s="18">
        <v>1</v>
      </c>
      <c r="I494" s="18">
        <v>1</v>
      </c>
      <c r="J494" s="19">
        <v>1</v>
      </c>
      <c r="K494" s="55">
        <v>0</v>
      </c>
      <c r="L494" s="17">
        <v>1</v>
      </c>
      <c r="M494" s="18">
        <v>0</v>
      </c>
      <c r="N494" s="19">
        <v>1</v>
      </c>
    </row>
    <row r="495" spans="2:14" ht="20.25" customHeight="1" x14ac:dyDescent="0.35">
      <c r="B495" s="592"/>
      <c r="C495" s="603"/>
      <c r="D495" s="236" t="s">
        <v>103</v>
      </c>
      <c r="E495" s="55">
        <v>0</v>
      </c>
      <c r="F495" s="18">
        <v>0</v>
      </c>
      <c r="G495" s="18">
        <v>0</v>
      </c>
      <c r="H495" s="18">
        <v>0</v>
      </c>
      <c r="I495" s="18">
        <v>0</v>
      </c>
      <c r="J495" s="19">
        <v>0</v>
      </c>
      <c r="K495" s="55">
        <v>0</v>
      </c>
      <c r="L495" s="17">
        <v>0</v>
      </c>
      <c r="M495" s="18">
        <v>0</v>
      </c>
      <c r="N495" s="19">
        <v>0</v>
      </c>
    </row>
    <row r="496" spans="2:14" ht="16.5" customHeight="1" thickBot="1" x14ac:dyDescent="0.4">
      <c r="B496" s="592"/>
      <c r="C496" s="595"/>
      <c r="D496" s="225" t="s">
        <v>122</v>
      </c>
      <c r="E496" s="83">
        <v>0</v>
      </c>
      <c r="F496" s="26">
        <v>0</v>
      </c>
      <c r="G496" s="26">
        <v>0</v>
      </c>
      <c r="H496" s="26">
        <v>0</v>
      </c>
      <c r="I496" s="26">
        <v>0</v>
      </c>
      <c r="J496" s="27">
        <v>0</v>
      </c>
      <c r="K496" s="83">
        <v>0</v>
      </c>
      <c r="L496" s="25">
        <v>0</v>
      </c>
      <c r="M496" s="26">
        <v>0</v>
      </c>
      <c r="N496" s="27">
        <v>0</v>
      </c>
    </row>
    <row r="497" spans="1:53" x14ac:dyDescent="0.35">
      <c r="B497" s="592"/>
      <c r="C497" s="594" t="s">
        <v>121</v>
      </c>
      <c r="D497" s="226" t="s">
        <v>104</v>
      </c>
      <c r="E497" s="55">
        <v>0</v>
      </c>
      <c r="F497" s="18">
        <v>0</v>
      </c>
      <c r="G497" s="18">
        <v>1</v>
      </c>
      <c r="H497" s="18">
        <v>1</v>
      </c>
      <c r="I497" s="18">
        <v>1</v>
      </c>
      <c r="J497" s="19">
        <v>1</v>
      </c>
      <c r="K497" s="55">
        <v>0</v>
      </c>
      <c r="L497" s="17">
        <v>1</v>
      </c>
      <c r="M497" s="18">
        <v>0</v>
      </c>
      <c r="N497" s="19">
        <v>1</v>
      </c>
    </row>
    <row r="498" spans="1:53" ht="15.75" customHeight="1" thickBot="1" x14ac:dyDescent="0.4">
      <c r="B498" s="593"/>
      <c r="C498" s="595"/>
      <c r="D498" s="225" t="s">
        <v>105</v>
      </c>
      <c r="E498" s="45">
        <v>0</v>
      </c>
      <c r="F498" s="26">
        <v>0</v>
      </c>
      <c r="G498" s="26">
        <v>0</v>
      </c>
      <c r="H498" s="26">
        <v>0</v>
      </c>
      <c r="I498" s="26">
        <v>0</v>
      </c>
      <c r="J498" s="27">
        <v>0</v>
      </c>
      <c r="K498" s="83">
        <v>0</v>
      </c>
      <c r="L498" s="25">
        <v>0</v>
      </c>
      <c r="M498" s="26">
        <v>0</v>
      </c>
      <c r="N498" s="27">
        <v>0</v>
      </c>
    </row>
    <row r="499" spans="1:53" s="72" customFormat="1" ht="12.75" customHeight="1" thickBot="1" x14ac:dyDescent="0.4">
      <c r="A499" s="3"/>
      <c r="B499" s="68"/>
      <c r="C499" s="69"/>
      <c r="D499" s="69"/>
      <c r="E499" s="70"/>
      <c r="F499" s="70"/>
      <c r="G499" s="70"/>
      <c r="H499" s="70"/>
      <c r="I499" s="70"/>
      <c r="J499" s="70"/>
      <c r="K499" s="70"/>
      <c r="L499" s="71"/>
      <c r="M499" s="70"/>
      <c r="N499" s="70"/>
      <c r="O499" s="3"/>
      <c r="P499" s="3"/>
      <c r="Q499" s="3"/>
      <c r="R499" s="3"/>
      <c r="S499" s="3"/>
      <c r="T499" s="3"/>
      <c r="U499" s="3"/>
      <c r="V499" s="3"/>
      <c r="W499" s="3"/>
      <c r="X499" s="3"/>
      <c r="Y499" s="3"/>
      <c r="Z499" s="3"/>
      <c r="AA499" s="3"/>
      <c r="AB499" s="3"/>
      <c r="AC499" s="3"/>
      <c r="AD499" s="3"/>
      <c r="AE499" s="3"/>
      <c r="AF499" s="3"/>
      <c r="AG499" s="3"/>
      <c r="AH499" s="3"/>
      <c r="AI499" s="3"/>
      <c r="AJ499" s="3"/>
      <c r="AK499" s="3"/>
      <c r="AL499" s="3"/>
      <c r="AM499" s="3"/>
      <c r="AN499" s="3"/>
      <c r="AO499" s="3"/>
      <c r="AP499" s="3"/>
      <c r="AQ499" s="3"/>
      <c r="AR499" s="3"/>
      <c r="AS499" s="3"/>
      <c r="AT499" s="3"/>
      <c r="AU499" s="3"/>
      <c r="AV499" s="3"/>
      <c r="AW499" s="3"/>
      <c r="AX499" s="3"/>
      <c r="AY499" s="3"/>
      <c r="AZ499" s="3"/>
      <c r="BA499" s="3"/>
    </row>
    <row r="500" spans="1:53" ht="65.099999999999994" customHeight="1" thickBot="1" x14ac:dyDescent="0.55000000000000004">
      <c r="B500" s="205" t="s">
        <v>9</v>
      </c>
      <c r="C500" s="205" t="s">
        <v>51</v>
      </c>
      <c r="D500" s="208" t="s">
        <v>52</v>
      </c>
      <c r="E500" s="73" t="s">
        <v>192</v>
      </c>
      <c r="F500" s="7" t="s">
        <v>193</v>
      </c>
      <c r="G500" s="7" t="s">
        <v>194</v>
      </c>
      <c r="H500" s="7" t="s">
        <v>195</v>
      </c>
      <c r="I500" s="7" t="s">
        <v>196</v>
      </c>
      <c r="J500" s="8" t="s">
        <v>197</v>
      </c>
      <c r="K500" s="74" t="s">
        <v>23</v>
      </c>
      <c r="L500" s="75" t="s">
        <v>21</v>
      </c>
      <c r="M500" s="74" t="s">
        <v>22</v>
      </c>
      <c r="N500" s="8" t="s">
        <v>24</v>
      </c>
    </row>
    <row r="501" spans="1:53" ht="15" customHeight="1" x14ac:dyDescent="0.35">
      <c r="B501" s="591" t="s">
        <v>61</v>
      </c>
      <c r="C501" s="594" t="s">
        <v>2</v>
      </c>
      <c r="D501" s="229" t="s">
        <v>0</v>
      </c>
      <c r="E501" s="48">
        <v>1</v>
      </c>
      <c r="F501" s="18">
        <v>3</v>
      </c>
      <c r="G501" s="18">
        <v>3</v>
      </c>
      <c r="H501" s="18">
        <v>8</v>
      </c>
      <c r="I501" s="18">
        <v>8</v>
      </c>
      <c r="J501" s="32">
        <v>8</v>
      </c>
      <c r="K501" s="55">
        <v>0</v>
      </c>
      <c r="L501" s="17">
        <v>8</v>
      </c>
      <c r="M501" s="18">
        <v>0</v>
      </c>
      <c r="N501" s="19">
        <v>8</v>
      </c>
    </row>
    <row r="502" spans="1:53" ht="15.75" customHeight="1" thickBot="1" x14ac:dyDescent="0.4">
      <c r="B502" s="592"/>
      <c r="C502" s="595"/>
      <c r="D502" s="230" t="s">
        <v>1</v>
      </c>
      <c r="E502" s="24">
        <v>3</v>
      </c>
      <c r="F502" s="22">
        <v>14</v>
      </c>
      <c r="G502" s="22">
        <v>14</v>
      </c>
      <c r="H502" s="22">
        <v>33</v>
      </c>
      <c r="I502" s="22">
        <v>39</v>
      </c>
      <c r="J502" s="61">
        <v>41</v>
      </c>
      <c r="K502" s="78">
        <v>0</v>
      </c>
      <c r="L502" s="25">
        <v>41</v>
      </c>
      <c r="M502" s="26">
        <v>0</v>
      </c>
      <c r="N502" s="27">
        <v>41</v>
      </c>
    </row>
    <row r="503" spans="1:53" ht="15.75" customHeight="1" x14ac:dyDescent="0.35">
      <c r="B503" s="592"/>
      <c r="C503" s="594" t="s">
        <v>25</v>
      </c>
      <c r="D503" s="231" t="s">
        <v>10</v>
      </c>
      <c r="E503" s="16">
        <v>0</v>
      </c>
      <c r="F503" s="14">
        <v>5</v>
      </c>
      <c r="G503" s="14">
        <v>5</v>
      </c>
      <c r="H503" s="14">
        <v>17</v>
      </c>
      <c r="I503" s="14">
        <v>9</v>
      </c>
      <c r="J503" s="32">
        <v>9</v>
      </c>
      <c r="K503" s="80">
        <v>0</v>
      </c>
      <c r="L503" s="31">
        <v>9</v>
      </c>
      <c r="M503" s="14">
        <v>0</v>
      </c>
      <c r="N503" s="32">
        <v>9</v>
      </c>
    </row>
    <row r="504" spans="1:53" ht="15.75" customHeight="1" x14ac:dyDescent="0.35">
      <c r="B504" s="592"/>
      <c r="C504" s="596"/>
      <c r="D504" s="232" t="s">
        <v>11</v>
      </c>
      <c r="E504" s="37">
        <v>0</v>
      </c>
      <c r="F504" s="35">
        <v>2</v>
      </c>
      <c r="G504" s="35">
        <v>2</v>
      </c>
      <c r="H504" s="35">
        <v>16</v>
      </c>
      <c r="I504" s="35">
        <v>17</v>
      </c>
      <c r="J504" s="39">
        <v>17</v>
      </c>
      <c r="K504" s="57">
        <v>0</v>
      </c>
      <c r="L504" s="38">
        <v>17</v>
      </c>
      <c r="M504" s="35">
        <v>0</v>
      </c>
      <c r="N504" s="39">
        <v>17</v>
      </c>
    </row>
    <row r="505" spans="1:53" ht="15.75" customHeight="1" x14ac:dyDescent="0.35">
      <c r="B505" s="592"/>
      <c r="C505" s="596"/>
      <c r="D505" s="232" t="s">
        <v>12</v>
      </c>
      <c r="E505" s="37">
        <v>1</v>
      </c>
      <c r="F505" s="35">
        <v>4</v>
      </c>
      <c r="G505" s="35">
        <v>4</v>
      </c>
      <c r="H505" s="35">
        <v>6</v>
      </c>
      <c r="I505" s="35">
        <v>7</v>
      </c>
      <c r="J505" s="39">
        <v>8</v>
      </c>
      <c r="K505" s="57">
        <v>0</v>
      </c>
      <c r="L505" s="38">
        <v>8</v>
      </c>
      <c r="M505" s="35">
        <v>0</v>
      </c>
      <c r="N505" s="39">
        <v>8</v>
      </c>
    </row>
    <row r="506" spans="1:53" ht="15.75" customHeight="1" thickBot="1" x14ac:dyDescent="0.4">
      <c r="B506" s="592"/>
      <c r="C506" s="595"/>
      <c r="D506" s="233" t="s">
        <v>13</v>
      </c>
      <c r="E506" s="45">
        <v>3</v>
      </c>
      <c r="F506" s="26">
        <v>6</v>
      </c>
      <c r="G506" s="26">
        <v>6</v>
      </c>
      <c r="H506" s="26">
        <v>12</v>
      </c>
      <c r="I506" s="26">
        <v>14</v>
      </c>
      <c r="J506" s="27">
        <v>15</v>
      </c>
      <c r="K506" s="83">
        <v>0</v>
      </c>
      <c r="L506" s="25">
        <v>15</v>
      </c>
      <c r="M506" s="26">
        <v>0</v>
      </c>
      <c r="N506" s="27">
        <v>15</v>
      </c>
    </row>
    <row r="507" spans="1:53" x14ac:dyDescent="0.35">
      <c r="B507" s="592"/>
      <c r="C507" s="594" t="s">
        <v>26</v>
      </c>
      <c r="D507" s="234" t="s">
        <v>7</v>
      </c>
      <c r="E507" s="48">
        <v>2</v>
      </c>
      <c r="F507" s="18">
        <v>13</v>
      </c>
      <c r="G507" s="18">
        <v>13</v>
      </c>
      <c r="H507" s="18">
        <v>34</v>
      </c>
      <c r="I507" s="18">
        <v>39</v>
      </c>
      <c r="J507" s="19">
        <v>41</v>
      </c>
      <c r="K507" s="55">
        <v>0</v>
      </c>
      <c r="L507" s="17">
        <v>41</v>
      </c>
      <c r="M507" s="18">
        <v>0</v>
      </c>
      <c r="N507" s="19">
        <v>41</v>
      </c>
    </row>
    <row r="508" spans="1:53" ht="16.5" customHeight="1" thickBot="1" x14ac:dyDescent="0.4">
      <c r="B508" s="592"/>
      <c r="C508" s="595"/>
      <c r="D508" s="228" t="s">
        <v>8</v>
      </c>
      <c r="E508" s="45">
        <v>2</v>
      </c>
      <c r="F508" s="26">
        <v>4</v>
      </c>
      <c r="G508" s="26">
        <v>4</v>
      </c>
      <c r="H508" s="26">
        <v>7</v>
      </c>
      <c r="I508" s="26">
        <v>8</v>
      </c>
      <c r="J508" s="27">
        <v>8</v>
      </c>
      <c r="K508" s="83">
        <v>0</v>
      </c>
      <c r="L508" s="25">
        <v>8</v>
      </c>
      <c r="M508" s="26">
        <v>0</v>
      </c>
      <c r="N508" s="27">
        <v>8</v>
      </c>
    </row>
    <row r="509" spans="1:53" ht="16.5" customHeight="1" x14ac:dyDescent="0.35">
      <c r="B509" s="592"/>
      <c r="C509" s="597" t="s">
        <v>123</v>
      </c>
      <c r="D509" s="246" t="s">
        <v>29</v>
      </c>
      <c r="E509" s="48">
        <v>0</v>
      </c>
      <c r="F509" s="18">
        <v>0</v>
      </c>
      <c r="G509" s="18">
        <v>0</v>
      </c>
      <c r="H509" s="18">
        <v>1</v>
      </c>
      <c r="I509" s="18">
        <v>1</v>
      </c>
      <c r="J509" s="19">
        <v>1</v>
      </c>
      <c r="K509" s="55">
        <v>0</v>
      </c>
      <c r="L509" s="17">
        <v>1</v>
      </c>
      <c r="M509" s="18">
        <v>0</v>
      </c>
      <c r="N509" s="19">
        <v>1</v>
      </c>
    </row>
    <row r="510" spans="1:53" ht="20.25" customHeight="1" thickBot="1" x14ac:dyDescent="0.4">
      <c r="B510" s="592"/>
      <c r="C510" s="598"/>
      <c r="D510" s="233" t="s">
        <v>30</v>
      </c>
      <c r="E510" s="45">
        <v>4</v>
      </c>
      <c r="F510" s="26">
        <v>17</v>
      </c>
      <c r="G510" s="26">
        <v>17</v>
      </c>
      <c r="H510" s="26">
        <v>40</v>
      </c>
      <c r="I510" s="26">
        <v>46</v>
      </c>
      <c r="J510" s="27">
        <v>48</v>
      </c>
      <c r="K510" s="83">
        <v>0</v>
      </c>
      <c r="L510" s="25">
        <v>48</v>
      </c>
      <c r="M510" s="26">
        <v>0</v>
      </c>
      <c r="N510" s="27">
        <v>48</v>
      </c>
    </row>
    <row r="511" spans="1:53" x14ac:dyDescent="0.35">
      <c r="B511" s="592"/>
      <c r="C511" s="594" t="s">
        <v>124</v>
      </c>
      <c r="D511" s="235" t="s">
        <v>55</v>
      </c>
      <c r="E511" s="55">
        <v>0</v>
      </c>
      <c r="F511" s="18">
        <v>0</v>
      </c>
      <c r="G511" s="18">
        <v>0</v>
      </c>
      <c r="H511" s="18">
        <v>0</v>
      </c>
      <c r="I511" s="18">
        <v>0</v>
      </c>
      <c r="J511" s="19">
        <v>0</v>
      </c>
      <c r="K511" s="55">
        <v>0</v>
      </c>
      <c r="L511" s="17">
        <v>0</v>
      </c>
      <c r="M511" s="18">
        <v>0</v>
      </c>
      <c r="N511" s="19">
        <v>0</v>
      </c>
    </row>
    <row r="512" spans="1:53" x14ac:dyDescent="0.35">
      <c r="B512" s="592"/>
      <c r="C512" s="596"/>
      <c r="D512" s="236" t="s">
        <v>126</v>
      </c>
      <c r="E512" s="57">
        <v>4</v>
      </c>
      <c r="F512" s="35">
        <v>14</v>
      </c>
      <c r="G512" s="35">
        <v>14</v>
      </c>
      <c r="H512" s="35">
        <v>31</v>
      </c>
      <c r="I512" s="35">
        <v>31</v>
      </c>
      <c r="J512" s="39">
        <v>33</v>
      </c>
      <c r="K512" s="57">
        <v>0</v>
      </c>
      <c r="L512" s="38">
        <v>33</v>
      </c>
      <c r="M512" s="35">
        <v>0</v>
      </c>
      <c r="N512" s="39">
        <v>33</v>
      </c>
    </row>
    <row r="513" spans="1:53" x14ac:dyDescent="0.35">
      <c r="B513" s="592"/>
      <c r="C513" s="596"/>
      <c r="D513" s="236" t="s">
        <v>127</v>
      </c>
      <c r="E513" s="57">
        <v>0</v>
      </c>
      <c r="F513" s="35">
        <v>2</v>
      </c>
      <c r="G513" s="35">
        <v>2</v>
      </c>
      <c r="H513" s="35">
        <v>6</v>
      </c>
      <c r="I513" s="35">
        <v>9</v>
      </c>
      <c r="J513" s="39">
        <v>9</v>
      </c>
      <c r="K513" s="57">
        <v>0</v>
      </c>
      <c r="L513" s="38">
        <v>9</v>
      </c>
      <c r="M513" s="35">
        <v>0</v>
      </c>
      <c r="N513" s="39">
        <v>9</v>
      </c>
    </row>
    <row r="514" spans="1:53" ht="15.75" customHeight="1" thickBot="1" x14ac:dyDescent="0.4">
      <c r="B514" s="592"/>
      <c r="C514" s="598"/>
      <c r="D514" s="225" t="s">
        <v>128</v>
      </c>
      <c r="E514" s="45">
        <v>0</v>
      </c>
      <c r="F514" s="26">
        <v>1</v>
      </c>
      <c r="G514" s="26">
        <v>1</v>
      </c>
      <c r="H514" s="26">
        <v>4</v>
      </c>
      <c r="I514" s="26">
        <v>7</v>
      </c>
      <c r="J514" s="27">
        <v>7</v>
      </c>
      <c r="K514" s="83">
        <v>0</v>
      </c>
      <c r="L514" s="25">
        <v>7</v>
      </c>
      <c r="M514" s="26">
        <v>0</v>
      </c>
      <c r="N514" s="27">
        <v>7</v>
      </c>
    </row>
    <row r="515" spans="1:53" ht="20.25" customHeight="1" x14ac:dyDescent="0.35">
      <c r="B515" s="592"/>
      <c r="C515" s="602" t="s">
        <v>125</v>
      </c>
      <c r="D515" s="235" t="s">
        <v>29</v>
      </c>
      <c r="E515" s="55">
        <v>2</v>
      </c>
      <c r="F515" s="18">
        <v>9</v>
      </c>
      <c r="G515" s="18">
        <v>9</v>
      </c>
      <c r="H515" s="18">
        <v>22</v>
      </c>
      <c r="I515" s="18">
        <v>26</v>
      </c>
      <c r="J515" s="19">
        <v>27</v>
      </c>
      <c r="K515" s="55">
        <v>0</v>
      </c>
      <c r="L515" s="17">
        <v>27</v>
      </c>
      <c r="M515" s="18">
        <v>0</v>
      </c>
      <c r="N515" s="19">
        <v>27</v>
      </c>
    </row>
    <row r="516" spans="1:53" ht="15.75" customHeight="1" thickBot="1" x14ac:dyDescent="0.4">
      <c r="B516" s="592"/>
      <c r="C516" s="604"/>
      <c r="D516" s="225" t="s">
        <v>30</v>
      </c>
      <c r="E516" s="126">
        <v>2</v>
      </c>
      <c r="F516" s="26">
        <v>8</v>
      </c>
      <c r="G516" s="26">
        <v>8</v>
      </c>
      <c r="H516" s="26">
        <v>19</v>
      </c>
      <c r="I516" s="26">
        <v>21</v>
      </c>
      <c r="J516" s="27">
        <v>22</v>
      </c>
      <c r="K516" s="83">
        <v>0</v>
      </c>
      <c r="L516" s="66">
        <v>22</v>
      </c>
      <c r="M516" s="63">
        <v>0</v>
      </c>
      <c r="N516" s="27">
        <v>22</v>
      </c>
    </row>
    <row r="517" spans="1:53" ht="20.25" customHeight="1" x14ac:dyDescent="0.35">
      <c r="B517" s="592"/>
      <c r="C517" s="602" t="s">
        <v>178</v>
      </c>
      <c r="D517" s="247">
        <v>1</v>
      </c>
      <c r="E517" s="55">
        <v>4</v>
      </c>
      <c r="F517" s="18">
        <v>17</v>
      </c>
      <c r="G517" s="18">
        <v>17</v>
      </c>
      <c r="H517" s="18">
        <v>41</v>
      </c>
      <c r="I517" s="18">
        <v>47</v>
      </c>
      <c r="J517" s="19">
        <v>49</v>
      </c>
      <c r="K517" s="55">
        <v>0</v>
      </c>
      <c r="L517" s="17">
        <v>49</v>
      </c>
      <c r="M517" s="18">
        <v>0</v>
      </c>
      <c r="N517" s="19">
        <v>49</v>
      </c>
    </row>
    <row r="518" spans="1:53" ht="19.5" customHeight="1" x14ac:dyDescent="0.35">
      <c r="B518" s="592"/>
      <c r="C518" s="603"/>
      <c r="D518" s="248">
        <v>2</v>
      </c>
      <c r="E518" s="55">
        <v>0</v>
      </c>
      <c r="F518" s="18">
        <v>0</v>
      </c>
      <c r="G518" s="18">
        <v>0</v>
      </c>
      <c r="H518" s="18" t="s">
        <v>218</v>
      </c>
      <c r="I518" s="18">
        <v>0</v>
      </c>
      <c r="J518" s="19">
        <v>0</v>
      </c>
      <c r="K518" s="55">
        <v>0</v>
      </c>
      <c r="L518" s="17">
        <v>0</v>
      </c>
      <c r="M518" s="18">
        <v>0</v>
      </c>
      <c r="N518" s="19">
        <v>0</v>
      </c>
    </row>
    <row r="519" spans="1:53" ht="15.75" customHeight="1" thickBot="1" x14ac:dyDescent="0.4">
      <c r="B519" s="592"/>
      <c r="C519" s="604"/>
      <c r="D519" s="237" t="s">
        <v>14</v>
      </c>
      <c r="E519" s="126">
        <v>0</v>
      </c>
      <c r="F519" s="26">
        <v>0</v>
      </c>
      <c r="G519" s="26">
        <v>0</v>
      </c>
      <c r="H519" s="26"/>
      <c r="I519" s="26">
        <v>0</v>
      </c>
      <c r="J519" s="27">
        <v>0</v>
      </c>
      <c r="K519" s="83">
        <v>0</v>
      </c>
      <c r="L519" s="66">
        <v>0</v>
      </c>
      <c r="M519" s="63">
        <v>0</v>
      </c>
      <c r="N519" s="27">
        <v>0</v>
      </c>
    </row>
    <row r="520" spans="1:53" ht="15.75" customHeight="1" x14ac:dyDescent="0.35">
      <c r="B520" s="592"/>
      <c r="C520" s="594" t="s">
        <v>129</v>
      </c>
      <c r="D520" s="226" t="s">
        <v>130</v>
      </c>
      <c r="E520" s="55">
        <v>3</v>
      </c>
      <c r="F520" s="18">
        <v>12</v>
      </c>
      <c r="G520" s="18">
        <v>12</v>
      </c>
      <c r="H520" s="18">
        <v>31</v>
      </c>
      <c r="I520" s="18">
        <v>34</v>
      </c>
      <c r="J520" s="19">
        <v>29</v>
      </c>
      <c r="K520" s="55">
        <v>0</v>
      </c>
      <c r="L520" s="17">
        <v>29</v>
      </c>
      <c r="M520" s="18">
        <v>0</v>
      </c>
      <c r="N520" s="19">
        <v>29</v>
      </c>
    </row>
    <row r="521" spans="1:53" ht="20.25" customHeight="1" x14ac:dyDescent="0.35">
      <c r="B521" s="592"/>
      <c r="C521" s="603"/>
      <c r="D521" s="236" t="s">
        <v>131</v>
      </c>
      <c r="E521" s="55">
        <v>0</v>
      </c>
      <c r="F521" s="18">
        <v>1</v>
      </c>
      <c r="G521" s="18">
        <v>1</v>
      </c>
      <c r="H521" s="18">
        <v>4</v>
      </c>
      <c r="I521" s="18">
        <v>6</v>
      </c>
      <c r="J521" s="19">
        <v>7</v>
      </c>
      <c r="K521" s="55">
        <v>0</v>
      </c>
      <c r="L521" s="17">
        <v>7</v>
      </c>
      <c r="M521" s="18">
        <v>0</v>
      </c>
      <c r="N521" s="19">
        <v>7</v>
      </c>
    </row>
    <row r="522" spans="1:53" ht="20.25" customHeight="1" x14ac:dyDescent="0.35">
      <c r="B522" s="592"/>
      <c r="C522" s="603"/>
      <c r="D522" s="236" t="s">
        <v>132</v>
      </c>
      <c r="E522" s="55">
        <v>1</v>
      </c>
      <c r="F522" s="18">
        <v>4</v>
      </c>
      <c r="G522" s="18">
        <v>4</v>
      </c>
      <c r="H522" s="18">
        <v>5</v>
      </c>
      <c r="I522" s="18">
        <v>5</v>
      </c>
      <c r="J522" s="19">
        <v>5</v>
      </c>
      <c r="K522" s="55">
        <v>0</v>
      </c>
      <c r="L522" s="17">
        <v>5</v>
      </c>
      <c r="M522" s="18">
        <v>0</v>
      </c>
      <c r="N522" s="19">
        <v>5</v>
      </c>
    </row>
    <row r="523" spans="1:53" ht="20.25" customHeight="1" x14ac:dyDescent="0.35">
      <c r="B523" s="592"/>
      <c r="C523" s="603"/>
      <c r="D523" s="236" t="s">
        <v>133</v>
      </c>
      <c r="E523" s="55">
        <v>0</v>
      </c>
      <c r="F523" s="18">
        <v>0</v>
      </c>
      <c r="G523" s="18">
        <v>0</v>
      </c>
      <c r="H523" s="18">
        <v>1</v>
      </c>
      <c r="I523" s="18">
        <v>1</v>
      </c>
      <c r="J523" s="19">
        <v>1</v>
      </c>
      <c r="K523" s="55">
        <v>0</v>
      </c>
      <c r="L523" s="17">
        <v>1</v>
      </c>
      <c r="M523" s="18">
        <v>0</v>
      </c>
      <c r="N523" s="19">
        <v>1</v>
      </c>
    </row>
    <row r="524" spans="1:53" ht="16.5" customHeight="1" thickBot="1" x14ac:dyDescent="0.4">
      <c r="B524" s="593"/>
      <c r="C524" s="595"/>
      <c r="D524" s="225" t="s">
        <v>134</v>
      </c>
      <c r="E524" s="83">
        <v>0</v>
      </c>
      <c r="F524" s="26">
        <v>0</v>
      </c>
      <c r="G524" s="26">
        <v>0</v>
      </c>
      <c r="H524" s="26">
        <v>0</v>
      </c>
      <c r="I524" s="26">
        <v>1</v>
      </c>
      <c r="J524" s="27">
        <v>7</v>
      </c>
      <c r="K524" s="83">
        <v>0</v>
      </c>
      <c r="L524" s="25">
        <v>7</v>
      </c>
      <c r="M524" s="26">
        <v>0</v>
      </c>
      <c r="N524" s="27">
        <v>7</v>
      </c>
    </row>
    <row r="525" spans="1:53" s="72" customFormat="1" ht="12.75" customHeight="1" thickBot="1" x14ac:dyDescent="0.4">
      <c r="A525" s="3"/>
      <c r="B525" s="68"/>
      <c r="C525" s="69"/>
      <c r="D525" s="69"/>
      <c r="E525" s="70"/>
      <c r="F525" s="70"/>
      <c r="G525" s="70"/>
      <c r="H525" s="70"/>
      <c r="I525" s="70"/>
      <c r="J525" s="70"/>
      <c r="K525" s="70"/>
      <c r="L525" s="71"/>
      <c r="M525" s="70"/>
      <c r="N525" s="70"/>
      <c r="O525" s="3"/>
      <c r="P525" s="3"/>
      <c r="Q525" s="3"/>
      <c r="R525" s="3"/>
      <c r="S525" s="3"/>
      <c r="T525" s="3"/>
      <c r="U525" s="3"/>
      <c r="V525" s="3"/>
      <c r="W525" s="3"/>
      <c r="X525" s="3"/>
      <c r="Y525" s="3"/>
      <c r="Z525" s="3"/>
      <c r="AA525" s="3"/>
      <c r="AB525" s="3"/>
      <c r="AC525" s="3"/>
      <c r="AD525" s="3"/>
      <c r="AE525" s="3"/>
      <c r="AF525" s="3"/>
      <c r="AG525" s="3"/>
      <c r="AH525" s="3"/>
      <c r="AI525" s="3"/>
      <c r="AJ525" s="3"/>
      <c r="AK525" s="3"/>
      <c r="AL525" s="3"/>
      <c r="AM525" s="3"/>
      <c r="AN525" s="3"/>
      <c r="AO525" s="3"/>
      <c r="AP525" s="3"/>
      <c r="AQ525" s="3"/>
      <c r="AR525" s="3"/>
      <c r="AS525" s="3"/>
      <c r="AT525" s="3"/>
      <c r="AU525" s="3"/>
      <c r="AV525" s="3"/>
      <c r="AW525" s="3"/>
      <c r="AX525" s="3"/>
      <c r="AY525" s="3"/>
      <c r="AZ525" s="3"/>
      <c r="BA525" s="3"/>
    </row>
    <row r="526" spans="1:53" ht="59.1" customHeight="1" thickBot="1" x14ac:dyDescent="0.55000000000000004">
      <c r="B526" s="205" t="s">
        <v>9</v>
      </c>
      <c r="C526" s="205" t="s">
        <v>51</v>
      </c>
      <c r="D526" s="208" t="s">
        <v>52</v>
      </c>
      <c r="E526" s="73" t="s">
        <v>192</v>
      </c>
      <c r="F526" s="7" t="s">
        <v>193</v>
      </c>
      <c r="G526" s="7" t="s">
        <v>194</v>
      </c>
      <c r="H526" s="7" t="s">
        <v>195</v>
      </c>
      <c r="I526" s="7" t="s">
        <v>196</v>
      </c>
      <c r="J526" s="8" t="s">
        <v>197</v>
      </c>
      <c r="K526" s="74" t="s">
        <v>23</v>
      </c>
      <c r="L526" s="75" t="s">
        <v>21</v>
      </c>
      <c r="M526" s="74" t="s">
        <v>22</v>
      </c>
      <c r="N526" s="8" t="s">
        <v>24</v>
      </c>
    </row>
    <row r="527" spans="1:53" ht="15" customHeight="1" x14ac:dyDescent="0.35">
      <c r="B527" s="591" t="s">
        <v>263</v>
      </c>
      <c r="C527" s="594" t="s">
        <v>2</v>
      </c>
      <c r="D527" s="229" t="s">
        <v>0</v>
      </c>
      <c r="E527" s="179">
        <v>8</v>
      </c>
      <c r="F527" s="14">
        <v>12</v>
      </c>
      <c r="G527" s="14">
        <v>14</v>
      </c>
      <c r="H527" s="14">
        <v>14</v>
      </c>
      <c r="I527" s="14">
        <v>15</v>
      </c>
      <c r="J527" s="19">
        <v>23</v>
      </c>
      <c r="K527" s="55">
        <v>0</v>
      </c>
      <c r="L527" s="17">
        <v>23</v>
      </c>
      <c r="M527" s="18">
        <v>0</v>
      </c>
      <c r="N527" s="19">
        <v>23</v>
      </c>
    </row>
    <row r="528" spans="1:53" ht="15.75" customHeight="1" thickBot="1" x14ac:dyDescent="0.4">
      <c r="B528" s="592"/>
      <c r="C528" s="595"/>
      <c r="D528" s="230" t="s">
        <v>1</v>
      </c>
      <c r="E528" s="180">
        <v>62</v>
      </c>
      <c r="F528" s="22">
        <v>92</v>
      </c>
      <c r="G528" s="22">
        <v>151</v>
      </c>
      <c r="H528" s="22">
        <v>151</v>
      </c>
      <c r="I528" s="22">
        <v>163</v>
      </c>
      <c r="J528" s="61">
        <v>225</v>
      </c>
      <c r="K528" s="78">
        <v>0</v>
      </c>
      <c r="L528" s="25">
        <v>225</v>
      </c>
      <c r="M528" s="26">
        <v>0</v>
      </c>
      <c r="N528" s="27">
        <v>225</v>
      </c>
    </row>
    <row r="529" spans="2:14" ht="15.75" customHeight="1" x14ac:dyDescent="0.35">
      <c r="B529" s="592"/>
      <c r="C529" s="594" t="s">
        <v>25</v>
      </c>
      <c r="D529" s="231" t="s">
        <v>10</v>
      </c>
      <c r="E529" s="181">
        <v>14</v>
      </c>
      <c r="F529" s="14">
        <v>26</v>
      </c>
      <c r="G529" s="14">
        <v>28</v>
      </c>
      <c r="H529" s="14">
        <v>28</v>
      </c>
      <c r="I529" s="14">
        <v>30</v>
      </c>
      <c r="J529" s="32">
        <v>50</v>
      </c>
      <c r="K529" s="80">
        <v>0</v>
      </c>
      <c r="L529" s="31">
        <v>50</v>
      </c>
      <c r="M529" s="14">
        <v>0</v>
      </c>
      <c r="N529" s="32">
        <v>50</v>
      </c>
    </row>
    <row r="530" spans="2:14" ht="15.75" customHeight="1" x14ac:dyDescent="0.35">
      <c r="B530" s="592"/>
      <c r="C530" s="596"/>
      <c r="D530" s="232" t="s">
        <v>11</v>
      </c>
      <c r="E530" s="182">
        <v>16</v>
      </c>
      <c r="F530" s="35">
        <v>19</v>
      </c>
      <c r="G530" s="35">
        <v>30</v>
      </c>
      <c r="H530" s="35">
        <v>30</v>
      </c>
      <c r="I530" s="35">
        <v>33</v>
      </c>
      <c r="J530" s="39">
        <v>48</v>
      </c>
      <c r="K530" s="57">
        <v>0</v>
      </c>
      <c r="L530" s="38">
        <v>48</v>
      </c>
      <c r="M530" s="35">
        <v>0</v>
      </c>
      <c r="N530" s="39">
        <v>48</v>
      </c>
    </row>
    <row r="531" spans="2:14" ht="15.75" customHeight="1" x14ac:dyDescent="0.35">
      <c r="B531" s="592"/>
      <c r="C531" s="596"/>
      <c r="D531" s="232" t="s">
        <v>12</v>
      </c>
      <c r="E531" s="182">
        <v>20</v>
      </c>
      <c r="F531" s="35">
        <v>32</v>
      </c>
      <c r="G531" s="35">
        <v>68</v>
      </c>
      <c r="H531" s="35">
        <v>68</v>
      </c>
      <c r="I531" s="35">
        <v>71</v>
      </c>
      <c r="J531" s="39">
        <v>96</v>
      </c>
      <c r="K531" s="57">
        <v>0</v>
      </c>
      <c r="L531" s="38">
        <v>96</v>
      </c>
      <c r="M531" s="35">
        <v>0</v>
      </c>
      <c r="N531" s="39">
        <v>96</v>
      </c>
    </row>
    <row r="532" spans="2:14" ht="15.75" customHeight="1" thickBot="1" x14ac:dyDescent="0.4">
      <c r="B532" s="592"/>
      <c r="C532" s="595"/>
      <c r="D532" s="233" t="s">
        <v>13</v>
      </c>
      <c r="E532" s="183">
        <v>20</v>
      </c>
      <c r="F532" s="26">
        <v>27</v>
      </c>
      <c r="G532" s="26">
        <v>39</v>
      </c>
      <c r="H532" s="26">
        <v>39</v>
      </c>
      <c r="I532" s="26">
        <v>44</v>
      </c>
      <c r="J532" s="27">
        <v>54</v>
      </c>
      <c r="K532" s="83">
        <v>0</v>
      </c>
      <c r="L532" s="25">
        <v>54</v>
      </c>
      <c r="M532" s="26">
        <v>0</v>
      </c>
      <c r="N532" s="27">
        <v>54</v>
      </c>
    </row>
    <row r="533" spans="2:14" x14ac:dyDescent="0.35">
      <c r="B533" s="592"/>
      <c r="C533" s="594" t="s">
        <v>26</v>
      </c>
      <c r="D533" s="234" t="s">
        <v>7</v>
      </c>
      <c r="E533" s="179">
        <v>62</v>
      </c>
      <c r="F533" s="18">
        <v>94</v>
      </c>
      <c r="G533" s="18">
        <v>133</v>
      </c>
      <c r="H533" s="18">
        <v>133</v>
      </c>
      <c r="I533" s="18">
        <v>136</v>
      </c>
      <c r="J533" s="19">
        <v>203</v>
      </c>
      <c r="K533" s="55">
        <v>0</v>
      </c>
      <c r="L533" s="17">
        <v>203</v>
      </c>
      <c r="M533" s="18">
        <v>0</v>
      </c>
      <c r="N533" s="19">
        <v>203</v>
      </c>
    </row>
    <row r="534" spans="2:14" ht="16.5" customHeight="1" thickBot="1" x14ac:dyDescent="0.4">
      <c r="B534" s="592"/>
      <c r="C534" s="595"/>
      <c r="D534" s="228" t="s">
        <v>8</v>
      </c>
      <c r="E534" s="183">
        <v>8</v>
      </c>
      <c r="F534" s="26">
        <v>10</v>
      </c>
      <c r="G534" s="26">
        <v>32</v>
      </c>
      <c r="H534" s="26">
        <v>32</v>
      </c>
      <c r="I534" s="26">
        <v>42</v>
      </c>
      <c r="J534" s="27">
        <v>45</v>
      </c>
      <c r="K534" s="83">
        <v>0</v>
      </c>
      <c r="L534" s="25">
        <v>45</v>
      </c>
      <c r="M534" s="26">
        <v>0</v>
      </c>
      <c r="N534" s="27">
        <v>45</v>
      </c>
    </row>
    <row r="535" spans="2:14" ht="16.5" customHeight="1" x14ac:dyDescent="0.35">
      <c r="B535" s="592"/>
      <c r="C535" s="597" t="s">
        <v>123</v>
      </c>
      <c r="D535" s="246" t="s">
        <v>29</v>
      </c>
      <c r="E535" s="179">
        <v>1</v>
      </c>
      <c r="F535" s="18">
        <v>4</v>
      </c>
      <c r="G535" s="18">
        <v>4</v>
      </c>
      <c r="H535" s="18">
        <v>4</v>
      </c>
      <c r="I535" s="18">
        <v>5</v>
      </c>
      <c r="J535" s="19">
        <v>9</v>
      </c>
      <c r="K535" s="55">
        <v>0</v>
      </c>
      <c r="L535" s="17">
        <v>9</v>
      </c>
      <c r="M535" s="18">
        <v>0</v>
      </c>
      <c r="N535" s="19">
        <v>9</v>
      </c>
    </row>
    <row r="536" spans="2:14" ht="20.25" customHeight="1" thickBot="1" x14ac:dyDescent="0.4">
      <c r="B536" s="592"/>
      <c r="C536" s="598"/>
      <c r="D536" s="233" t="s">
        <v>30</v>
      </c>
      <c r="E536" s="183">
        <v>69</v>
      </c>
      <c r="F536" s="26">
        <v>100</v>
      </c>
      <c r="G536" s="26">
        <v>161</v>
      </c>
      <c r="H536" s="26">
        <v>161</v>
      </c>
      <c r="I536" s="26">
        <v>173</v>
      </c>
      <c r="J536" s="27">
        <v>239</v>
      </c>
      <c r="K536" s="83">
        <v>0</v>
      </c>
      <c r="L536" s="25">
        <v>239</v>
      </c>
      <c r="M536" s="26">
        <v>0</v>
      </c>
      <c r="N536" s="27">
        <v>239</v>
      </c>
    </row>
    <row r="537" spans="2:14" ht="16.5" customHeight="1" x14ac:dyDescent="0.35">
      <c r="B537" s="592"/>
      <c r="C537" s="594" t="s">
        <v>136</v>
      </c>
      <c r="D537" s="246" t="s">
        <v>137</v>
      </c>
      <c r="E537" s="179">
        <v>54</v>
      </c>
      <c r="F537" s="18">
        <v>85</v>
      </c>
      <c r="G537" s="18">
        <v>146</v>
      </c>
      <c r="H537" s="18">
        <v>146</v>
      </c>
      <c r="I537" s="18">
        <v>157</v>
      </c>
      <c r="J537" s="19">
        <v>219</v>
      </c>
      <c r="K537" s="55">
        <v>0</v>
      </c>
      <c r="L537" s="17">
        <v>219</v>
      </c>
      <c r="M537" s="18">
        <v>0</v>
      </c>
      <c r="N537" s="19">
        <v>219</v>
      </c>
    </row>
    <row r="538" spans="2:14" ht="20.25" customHeight="1" thickBot="1" x14ac:dyDescent="0.4">
      <c r="B538" s="592"/>
      <c r="C538" s="595"/>
      <c r="D538" s="233" t="s">
        <v>138</v>
      </c>
      <c r="E538" s="183">
        <v>16</v>
      </c>
      <c r="F538" s="26">
        <v>19</v>
      </c>
      <c r="G538" s="26">
        <v>19</v>
      </c>
      <c r="H538" s="26">
        <v>19</v>
      </c>
      <c r="I538" s="26">
        <v>21</v>
      </c>
      <c r="J538" s="27">
        <v>29</v>
      </c>
      <c r="K538" s="83">
        <v>0</v>
      </c>
      <c r="L538" s="25">
        <v>29</v>
      </c>
      <c r="M538" s="26">
        <v>0</v>
      </c>
      <c r="N538" s="27">
        <v>29</v>
      </c>
    </row>
    <row r="539" spans="2:14" x14ac:dyDescent="0.35">
      <c r="B539" s="592"/>
      <c r="C539" s="594" t="s">
        <v>135</v>
      </c>
      <c r="D539" s="235" t="s">
        <v>55</v>
      </c>
      <c r="E539" s="13">
        <v>0</v>
      </c>
      <c r="F539" s="18">
        <v>0</v>
      </c>
      <c r="G539" s="18">
        <v>0</v>
      </c>
      <c r="H539" s="18">
        <v>0</v>
      </c>
      <c r="I539" s="18">
        <v>0</v>
      </c>
      <c r="J539" s="19">
        <v>2</v>
      </c>
      <c r="K539" s="55">
        <v>0</v>
      </c>
      <c r="L539" s="17">
        <v>2</v>
      </c>
      <c r="M539" s="18">
        <v>0</v>
      </c>
      <c r="N539" s="19">
        <v>2</v>
      </c>
    </row>
    <row r="540" spans="2:14" x14ac:dyDescent="0.35">
      <c r="B540" s="592"/>
      <c r="C540" s="596"/>
      <c r="D540" s="236" t="s">
        <v>126</v>
      </c>
      <c r="E540" s="34">
        <v>0</v>
      </c>
      <c r="F540" s="35">
        <v>15</v>
      </c>
      <c r="G540" s="35">
        <v>27</v>
      </c>
      <c r="H540" s="35">
        <v>27</v>
      </c>
      <c r="I540" s="35">
        <v>30</v>
      </c>
      <c r="J540" s="39">
        <v>63</v>
      </c>
      <c r="K540" s="57">
        <v>0</v>
      </c>
      <c r="L540" s="38">
        <v>63</v>
      </c>
      <c r="M540" s="35">
        <v>0</v>
      </c>
      <c r="N540" s="39">
        <v>63</v>
      </c>
    </row>
    <row r="541" spans="2:14" x14ac:dyDescent="0.35">
      <c r="B541" s="592"/>
      <c r="C541" s="596"/>
      <c r="D541" s="236" t="s">
        <v>127</v>
      </c>
      <c r="E541" s="34">
        <v>36</v>
      </c>
      <c r="F541" s="35">
        <v>48</v>
      </c>
      <c r="G541" s="35">
        <v>84</v>
      </c>
      <c r="H541" s="35">
        <v>84</v>
      </c>
      <c r="I541" s="35">
        <v>93</v>
      </c>
      <c r="J541" s="39">
        <v>118</v>
      </c>
      <c r="K541" s="57">
        <v>0</v>
      </c>
      <c r="L541" s="38">
        <v>118</v>
      </c>
      <c r="M541" s="35">
        <v>0</v>
      </c>
      <c r="N541" s="39">
        <v>118</v>
      </c>
    </row>
    <row r="542" spans="2:14" ht="15.75" customHeight="1" thickBot="1" x14ac:dyDescent="0.4">
      <c r="B542" s="592"/>
      <c r="C542" s="598"/>
      <c r="D542" s="225" t="s">
        <v>128</v>
      </c>
      <c r="E542" s="183">
        <v>34</v>
      </c>
      <c r="F542" s="26">
        <v>41</v>
      </c>
      <c r="G542" s="26">
        <v>54</v>
      </c>
      <c r="H542" s="26">
        <v>54</v>
      </c>
      <c r="I542" s="26">
        <v>55</v>
      </c>
      <c r="J542" s="27">
        <v>65</v>
      </c>
      <c r="K542" s="83">
        <v>0</v>
      </c>
      <c r="L542" s="25">
        <v>65</v>
      </c>
      <c r="M542" s="26">
        <v>0</v>
      </c>
      <c r="N542" s="27">
        <v>65</v>
      </c>
    </row>
    <row r="543" spans="2:14" ht="20.25" customHeight="1" x14ac:dyDescent="0.35">
      <c r="B543" s="592"/>
      <c r="C543" s="602" t="s">
        <v>125</v>
      </c>
      <c r="D543" s="235" t="s">
        <v>29</v>
      </c>
      <c r="E543" s="13">
        <v>38</v>
      </c>
      <c r="F543" s="18">
        <v>50</v>
      </c>
      <c r="G543" s="18">
        <v>93</v>
      </c>
      <c r="H543" s="18">
        <v>93</v>
      </c>
      <c r="I543" s="18">
        <v>103</v>
      </c>
      <c r="J543" s="19">
        <v>141</v>
      </c>
      <c r="K543" s="55">
        <v>0</v>
      </c>
      <c r="L543" s="17">
        <v>141</v>
      </c>
      <c r="M543" s="18">
        <v>0</v>
      </c>
      <c r="N543" s="19">
        <v>141</v>
      </c>
    </row>
    <row r="544" spans="2:14" ht="15.75" customHeight="1" thickBot="1" x14ac:dyDescent="0.4">
      <c r="B544" s="592"/>
      <c r="C544" s="604"/>
      <c r="D544" s="225" t="s">
        <v>30</v>
      </c>
      <c r="E544" s="184">
        <v>32</v>
      </c>
      <c r="F544" s="63">
        <v>54</v>
      </c>
      <c r="G544" s="63">
        <v>72</v>
      </c>
      <c r="H544" s="63">
        <v>72</v>
      </c>
      <c r="I544" s="63">
        <v>75</v>
      </c>
      <c r="J544" s="27">
        <v>107</v>
      </c>
      <c r="K544" s="45">
        <v>0</v>
      </c>
      <c r="L544" s="66">
        <v>107</v>
      </c>
      <c r="M544" s="63">
        <v>0</v>
      </c>
      <c r="N544" s="27">
        <v>107</v>
      </c>
    </row>
    <row r="545" spans="1:53" ht="20.25" customHeight="1" x14ac:dyDescent="0.35">
      <c r="B545" s="592"/>
      <c r="C545" s="602" t="s">
        <v>179</v>
      </c>
      <c r="D545" s="247">
        <v>1</v>
      </c>
      <c r="E545" s="13">
        <v>70</v>
      </c>
      <c r="F545" s="18">
        <v>104</v>
      </c>
      <c r="G545" s="18">
        <v>165</v>
      </c>
      <c r="H545" s="18">
        <v>165</v>
      </c>
      <c r="I545" s="18">
        <v>178</v>
      </c>
      <c r="J545" s="19">
        <v>248</v>
      </c>
      <c r="K545" s="55">
        <v>0</v>
      </c>
      <c r="L545" s="17">
        <v>248</v>
      </c>
      <c r="M545" s="18">
        <v>0</v>
      </c>
      <c r="N545" s="19">
        <v>248</v>
      </c>
    </row>
    <row r="546" spans="1:53" ht="19.5" customHeight="1" x14ac:dyDescent="0.35">
      <c r="B546" s="592"/>
      <c r="C546" s="603"/>
      <c r="D546" s="248">
        <v>2</v>
      </c>
      <c r="E546" s="13">
        <v>0</v>
      </c>
      <c r="F546" s="18">
        <v>0</v>
      </c>
      <c r="G546" s="18">
        <v>0</v>
      </c>
      <c r="H546" s="18">
        <v>0</v>
      </c>
      <c r="I546" s="18">
        <v>0</v>
      </c>
      <c r="J546" s="19">
        <v>0</v>
      </c>
      <c r="K546" s="55">
        <v>0</v>
      </c>
      <c r="L546" s="17">
        <v>0</v>
      </c>
      <c r="M546" s="18">
        <v>0</v>
      </c>
      <c r="N546" s="19">
        <v>0</v>
      </c>
    </row>
    <row r="547" spans="1:53" ht="19.5" customHeight="1" x14ac:dyDescent="0.35">
      <c r="B547" s="592"/>
      <c r="C547" s="603"/>
      <c r="D547" s="248">
        <v>3</v>
      </c>
      <c r="E547" s="13">
        <v>0</v>
      </c>
      <c r="F547" s="18">
        <v>0</v>
      </c>
      <c r="G547" s="18">
        <v>0</v>
      </c>
      <c r="H547" s="18">
        <v>0</v>
      </c>
      <c r="I547" s="18">
        <v>0</v>
      </c>
      <c r="J547" s="19">
        <v>0</v>
      </c>
      <c r="K547" s="55">
        <v>0</v>
      </c>
      <c r="L547" s="17">
        <v>0</v>
      </c>
      <c r="M547" s="18">
        <v>0</v>
      </c>
      <c r="N547" s="19">
        <v>0</v>
      </c>
    </row>
    <row r="548" spans="1:53" ht="15.75" customHeight="1" thickBot="1" x14ac:dyDescent="0.4">
      <c r="B548" s="592"/>
      <c r="C548" s="604"/>
      <c r="D548" s="237" t="s">
        <v>15</v>
      </c>
      <c r="E548" s="184">
        <v>0</v>
      </c>
      <c r="F548" s="63">
        <v>0</v>
      </c>
      <c r="G548" s="63">
        <v>0</v>
      </c>
      <c r="H548" s="63">
        <v>0</v>
      </c>
      <c r="I548" s="63">
        <v>0</v>
      </c>
      <c r="J548" s="27">
        <v>0</v>
      </c>
      <c r="K548" s="45">
        <v>0</v>
      </c>
      <c r="L548" s="66">
        <v>0</v>
      </c>
      <c r="M548" s="63">
        <v>0</v>
      </c>
      <c r="N548" s="27">
        <v>0</v>
      </c>
    </row>
    <row r="549" spans="1:53" ht="15.75" customHeight="1" x14ac:dyDescent="0.35">
      <c r="B549" s="592"/>
      <c r="C549" s="594" t="s">
        <v>129</v>
      </c>
      <c r="D549" s="226" t="s">
        <v>130</v>
      </c>
      <c r="E549" s="13">
        <v>54</v>
      </c>
      <c r="F549" s="18">
        <v>84</v>
      </c>
      <c r="G549" s="18">
        <v>122</v>
      </c>
      <c r="H549" s="18">
        <v>122</v>
      </c>
      <c r="I549" s="18">
        <v>132</v>
      </c>
      <c r="J549" s="19">
        <v>190</v>
      </c>
      <c r="K549" s="55">
        <v>0</v>
      </c>
      <c r="L549" s="17">
        <v>190</v>
      </c>
      <c r="M549" s="18">
        <v>0</v>
      </c>
      <c r="N549" s="19">
        <v>190</v>
      </c>
    </row>
    <row r="550" spans="1:53" ht="20.25" customHeight="1" x14ac:dyDescent="0.35">
      <c r="B550" s="592"/>
      <c r="C550" s="603"/>
      <c r="D550" s="236" t="s">
        <v>131</v>
      </c>
      <c r="E550" s="13">
        <v>8</v>
      </c>
      <c r="F550" s="18">
        <v>9</v>
      </c>
      <c r="G550" s="18">
        <v>9</v>
      </c>
      <c r="H550" s="18">
        <v>9</v>
      </c>
      <c r="I550" s="18">
        <v>9</v>
      </c>
      <c r="J550" s="19">
        <v>14</v>
      </c>
      <c r="K550" s="55">
        <v>0</v>
      </c>
      <c r="L550" s="17">
        <v>14</v>
      </c>
      <c r="M550" s="18">
        <v>0</v>
      </c>
      <c r="N550" s="19">
        <v>14</v>
      </c>
    </row>
    <row r="551" spans="1:53" ht="20.25" customHeight="1" x14ac:dyDescent="0.35">
      <c r="B551" s="592"/>
      <c r="C551" s="603"/>
      <c r="D551" s="236" t="s">
        <v>132</v>
      </c>
      <c r="E551" s="13">
        <v>0</v>
      </c>
      <c r="F551" s="18">
        <v>2</v>
      </c>
      <c r="G551" s="18">
        <v>25</v>
      </c>
      <c r="H551" s="18">
        <v>25</v>
      </c>
      <c r="I551" s="18">
        <v>28</v>
      </c>
      <c r="J551" s="19">
        <v>32</v>
      </c>
      <c r="K551" s="55">
        <v>0</v>
      </c>
      <c r="L551" s="17">
        <v>32</v>
      </c>
      <c r="M551" s="18">
        <v>0</v>
      </c>
      <c r="N551" s="19">
        <v>32</v>
      </c>
    </row>
    <row r="552" spans="1:53" ht="20.25" customHeight="1" x14ac:dyDescent="0.35">
      <c r="B552" s="592"/>
      <c r="C552" s="603"/>
      <c r="D552" s="236" t="s">
        <v>133</v>
      </c>
      <c r="E552" s="13">
        <v>0</v>
      </c>
      <c r="F552" s="18">
        <v>1</v>
      </c>
      <c r="G552" s="18">
        <v>1</v>
      </c>
      <c r="H552" s="18">
        <v>1</v>
      </c>
      <c r="I552" s="18">
        <v>1</v>
      </c>
      <c r="J552" s="19">
        <v>4</v>
      </c>
      <c r="K552" s="55">
        <v>0</v>
      </c>
      <c r="L552" s="17">
        <v>4</v>
      </c>
      <c r="M552" s="18">
        <v>0</v>
      </c>
      <c r="N552" s="19">
        <v>4</v>
      </c>
    </row>
    <row r="553" spans="1:53" ht="16.5" customHeight="1" thickBot="1" x14ac:dyDescent="0.4">
      <c r="B553" s="593"/>
      <c r="C553" s="595"/>
      <c r="D553" s="225" t="s">
        <v>134</v>
      </c>
      <c r="E553" s="43">
        <v>8</v>
      </c>
      <c r="F553" s="26">
        <v>8</v>
      </c>
      <c r="G553" s="26">
        <v>8</v>
      </c>
      <c r="H553" s="26">
        <v>8</v>
      </c>
      <c r="I553" s="26">
        <v>8</v>
      </c>
      <c r="J553" s="27">
        <v>8</v>
      </c>
      <c r="K553" s="83">
        <v>0</v>
      </c>
      <c r="L553" s="25">
        <v>8</v>
      </c>
      <c r="M553" s="26">
        <v>0</v>
      </c>
      <c r="N553" s="27">
        <v>8</v>
      </c>
    </row>
    <row r="554" spans="1:53" s="72" customFormat="1" ht="12" customHeight="1" thickBot="1" x14ac:dyDescent="0.4">
      <c r="A554" s="3"/>
      <c r="B554" s="68"/>
      <c r="C554" s="69"/>
      <c r="D554" s="69"/>
      <c r="E554" s="70"/>
      <c r="F554" s="70"/>
      <c r="G554" s="70"/>
      <c r="H554" s="70"/>
      <c r="I554" s="70"/>
      <c r="J554" s="70"/>
      <c r="K554" s="70"/>
      <c r="L554" s="71"/>
      <c r="M554" s="70"/>
      <c r="N554" s="70"/>
      <c r="O554" s="3"/>
      <c r="P554" s="3"/>
      <c r="Q554" s="3"/>
      <c r="R554" s="3"/>
      <c r="S554" s="3"/>
      <c r="T554" s="3"/>
      <c r="U554" s="3"/>
      <c r="V554" s="3"/>
      <c r="W554" s="3"/>
      <c r="X554" s="3"/>
      <c r="Y554" s="3"/>
      <c r="Z554" s="3"/>
      <c r="AA554" s="3"/>
      <c r="AB554" s="3"/>
      <c r="AC554" s="3"/>
      <c r="AD554" s="3"/>
      <c r="AE554" s="3"/>
      <c r="AF554" s="3"/>
      <c r="AG554" s="3"/>
      <c r="AH554" s="3"/>
      <c r="AI554" s="3"/>
      <c r="AJ554" s="3"/>
      <c r="AK554" s="3"/>
      <c r="AL554" s="3"/>
      <c r="AM554" s="3"/>
      <c r="AN554" s="3"/>
      <c r="AO554" s="3"/>
      <c r="AP554" s="3"/>
      <c r="AQ554" s="3"/>
      <c r="AR554" s="3"/>
      <c r="AS554" s="3"/>
      <c r="AT554" s="3"/>
      <c r="AU554" s="3"/>
      <c r="AV554" s="3"/>
      <c r="AW554" s="3"/>
      <c r="AX554" s="3"/>
      <c r="AY554" s="3"/>
      <c r="AZ554" s="3"/>
      <c r="BA554" s="3"/>
    </row>
    <row r="555" spans="1:53" ht="62.45" customHeight="1" thickBot="1" x14ac:dyDescent="0.55000000000000004">
      <c r="B555" s="205" t="s">
        <v>9</v>
      </c>
      <c r="C555" s="205" t="s">
        <v>51</v>
      </c>
      <c r="D555" s="208" t="s">
        <v>52</v>
      </c>
      <c r="E555" s="73" t="s">
        <v>192</v>
      </c>
      <c r="F555" s="7" t="s">
        <v>193</v>
      </c>
      <c r="G555" s="7" t="s">
        <v>194</v>
      </c>
      <c r="H555" s="7" t="s">
        <v>195</v>
      </c>
      <c r="I555" s="7" t="s">
        <v>196</v>
      </c>
      <c r="J555" s="8" t="s">
        <v>197</v>
      </c>
      <c r="K555" s="74" t="s">
        <v>23</v>
      </c>
      <c r="L555" s="75" t="s">
        <v>21</v>
      </c>
      <c r="M555" s="74" t="s">
        <v>22</v>
      </c>
      <c r="N555" s="8" t="s">
        <v>24</v>
      </c>
    </row>
    <row r="556" spans="1:53" ht="22.5" customHeight="1" thickBot="1" x14ac:dyDescent="0.4">
      <c r="B556" s="591" t="s">
        <v>235</v>
      </c>
      <c r="C556" s="116" t="s">
        <v>205</v>
      </c>
      <c r="D556" s="117" t="s">
        <v>204</v>
      </c>
      <c r="E556" s="129">
        <f>SUM(E557:E558)/1*100</f>
        <v>100</v>
      </c>
      <c r="F556" s="130">
        <f>SUM(F557:F558)/5*100</f>
        <v>100</v>
      </c>
      <c r="G556" s="130">
        <f t="shared" ref="G556:N556" si="15">SUM(G557:G558)/5*100</f>
        <v>100</v>
      </c>
      <c r="H556" s="130">
        <f t="shared" si="15"/>
        <v>100</v>
      </c>
      <c r="I556" s="130">
        <f t="shared" si="15"/>
        <v>100</v>
      </c>
      <c r="J556" s="130">
        <f t="shared" si="15"/>
        <v>100</v>
      </c>
      <c r="K556" s="168">
        <f t="shared" si="15"/>
        <v>0</v>
      </c>
      <c r="L556" s="130">
        <f t="shared" si="15"/>
        <v>100</v>
      </c>
      <c r="M556" s="130">
        <f t="shared" si="15"/>
        <v>0</v>
      </c>
      <c r="N556" s="185">
        <f t="shared" si="15"/>
        <v>100</v>
      </c>
    </row>
    <row r="557" spans="1:53" ht="15" customHeight="1" x14ac:dyDescent="0.35">
      <c r="B557" s="592"/>
      <c r="C557" s="594" t="s">
        <v>2</v>
      </c>
      <c r="D557" s="229" t="s">
        <v>0</v>
      </c>
      <c r="E557" s="48">
        <v>0</v>
      </c>
      <c r="F557" s="18">
        <v>1</v>
      </c>
      <c r="G557" s="18">
        <v>1</v>
      </c>
      <c r="H557" s="18">
        <v>1</v>
      </c>
      <c r="I557" s="18">
        <v>1</v>
      </c>
      <c r="J557" s="32">
        <v>1</v>
      </c>
      <c r="K557" s="48">
        <v>0</v>
      </c>
      <c r="L557" s="18">
        <v>1</v>
      </c>
      <c r="M557" s="18">
        <v>0</v>
      </c>
      <c r="N557" s="32">
        <v>1</v>
      </c>
    </row>
    <row r="558" spans="1:53" ht="15.75" customHeight="1" thickBot="1" x14ac:dyDescent="0.4">
      <c r="B558" s="592"/>
      <c r="C558" s="595"/>
      <c r="D558" s="230" t="s">
        <v>1</v>
      </c>
      <c r="E558" s="24">
        <v>1</v>
      </c>
      <c r="F558" s="22">
        <v>4</v>
      </c>
      <c r="G558" s="22">
        <v>4</v>
      </c>
      <c r="H558" s="22">
        <v>4</v>
      </c>
      <c r="I558" s="22">
        <v>4</v>
      </c>
      <c r="J558" s="61">
        <v>4</v>
      </c>
      <c r="K558" s="24">
        <v>0</v>
      </c>
      <c r="L558" s="22">
        <v>4</v>
      </c>
      <c r="M558" s="22">
        <v>0</v>
      </c>
      <c r="N558" s="61">
        <v>4</v>
      </c>
    </row>
    <row r="559" spans="1:53" ht="15.75" customHeight="1" x14ac:dyDescent="0.35">
      <c r="B559" s="592"/>
      <c r="C559" s="594" t="s">
        <v>25</v>
      </c>
      <c r="D559" s="231" t="s">
        <v>10</v>
      </c>
      <c r="E559" s="16">
        <v>0</v>
      </c>
      <c r="F559" s="14">
        <v>0</v>
      </c>
      <c r="G559" s="14">
        <v>0</v>
      </c>
      <c r="H559" s="14">
        <v>0</v>
      </c>
      <c r="I559" s="14">
        <v>0</v>
      </c>
      <c r="J559" s="32">
        <v>0</v>
      </c>
      <c r="K559" s="16">
        <v>0</v>
      </c>
      <c r="L559" s="14">
        <v>0</v>
      </c>
      <c r="M559" s="14">
        <v>0</v>
      </c>
      <c r="N559" s="32">
        <v>0</v>
      </c>
    </row>
    <row r="560" spans="1:53" ht="15.75" customHeight="1" x14ac:dyDescent="0.35">
      <c r="B560" s="592"/>
      <c r="C560" s="596"/>
      <c r="D560" s="232" t="s">
        <v>11</v>
      </c>
      <c r="E560" s="37">
        <v>1</v>
      </c>
      <c r="F560" s="35">
        <v>5</v>
      </c>
      <c r="G560" s="35">
        <v>5</v>
      </c>
      <c r="H560" s="35">
        <v>5</v>
      </c>
      <c r="I560" s="35">
        <v>5</v>
      </c>
      <c r="J560" s="39">
        <v>5</v>
      </c>
      <c r="K560" s="37">
        <v>0</v>
      </c>
      <c r="L560" s="35">
        <v>5</v>
      </c>
      <c r="M560" s="35">
        <v>0</v>
      </c>
      <c r="N560" s="39">
        <v>5</v>
      </c>
    </row>
    <row r="561" spans="2:14" ht="15.75" customHeight="1" x14ac:dyDescent="0.35">
      <c r="B561" s="592"/>
      <c r="C561" s="596"/>
      <c r="D561" s="232" t="s">
        <v>12</v>
      </c>
      <c r="E561" s="37">
        <v>0</v>
      </c>
      <c r="F561" s="35">
        <v>0</v>
      </c>
      <c r="G561" s="35">
        <v>0</v>
      </c>
      <c r="H561" s="35">
        <v>0</v>
      </c>
      <c r="I561" s="35">
        <v>0</v>
      </c>
      <c r="J561" s="39">
        <v>0</v>
      </c>
      <c r="K561" s="37">
        <v>0</v>
      </c>
      <c r="L561" s="35">
        <v>0</v>
      </c>
      <c r="M561" s="35">
        <v>0</v>
      </c>
      <c r="N561" s="39">
        <v>0</v>
      </c>
    </row>
    <row r="562" spans="2:14" ht="15.75" customHeight="1" thickBot="1" x14ac:dyDescent="0.4">
      <c r="B562" s="592"/>
      <c r="C562" s="595"/>
      <c r="D562" s="233" t="s">
        <v>13</v>
      </c>
      <c r="E562" s="45">
        <v>0</v>
      </c>
      <c r="F562" s="26">
        <v>0</v>
      </c>
      <c r="G562" s="26">
        <v>0</v>
      </c>
      <c r="H562" s="26">
        <v>0</v>
      </c>
      <c r="I562" s="26">
        <v>0</v>
      </c>
      <c r="J562" s="27">
        <v>0</v>
      </c>
      <c r="K562" s="45">
        <v>0</v>
      </c>
      <c r="L562" s="26">
        <v>0</v>
      </c>
      <c r="M562" s="26">
        <v>0</v>
      </c>
      <c r="N562" s="27">
        <v>0</v>
      </c>
    </row>
    <row r="563" spans="2:14" x14ac:dyDescent="0.35">
      <c r="B563" s="592"/>
      <c r="C563" s="594" t="s">
        <v>26</v>
      </c>
      <c r="D563" s="234" t="s">
        <v>7</v>
      </c>
      <c r="E563" s="48">
        <v>1</v>
      </c>
      <c r="F563" s="18">
        <v>4</v>
      </c>
      <c r="G563" s="18">
        <v>4</v>
      </c>
      <c r="H563" s="18">
        <v>4</v>
      </c>
      <c r="I563" s="18">
        <v>4</v>
      </c>
      <c r="J563" s="19">
        <v>4</v>
      </c>
      <c r="K563" s="48">
        <v>0</v>
      </c>
      <c r="L563" s="18">
        <v>4</v>
      </c>
      <c r="M563" s="18">
        <v>0</v>
      </c>
      <c r="N563" s="19">
        <v>4</v>
      </c>
    </row>
    <row r="564" spans="2:14" ht="16.5" customHeight="1" thickBot="1" x14ac:dyDescent="0.4">
      <c r="B564" s="592"/>
      <c r="C564" s="595"/>
      <c r="D564" s="228" t="s">
        <v>8</v>
      </c>
      <c r="E564" s="45">
        <v>0</v>
      </c>
      <c r="F564" s="26">
        <v>1</v>
      </c>
      <c r="G564" s="26">
        <v>1</v>
      </c>
      <c r="H564" s="26">
        <v>1</v>
      </c>
      <c r="I564" s="26">
        <v>1</v>
      </c>
      <c r="J564" s="27">
        <v>1</v>
      </c>
      <c r="K564" s="45">
        <v>0</v>
      </c>
      <c r="L564" s="26">
        <v>1</v>
      </c>
      <c r="M564" s="26">
        <v>0</v>
      </c>
      <c r="N564" s="27">
        <v>1</v>
      </c>
    </row>
    <row r="565" spans="2:14" ht="16.5" customHeight="1" x14ac:dyDescent="0.35">
      <c r="B565" s="592"/>
      <c r="C565" s="597" t="s">
        <v>123</v>
      </c>
      <c r="D565" s="246" t="s">
        <v>29</v>
      </c>
      <c r="E565" s="48">
        <v>0</v>
      </c>
      <c r="F565" s="18">
        <v>0</v>
      </c>
      <c r="G565" s="18">
        <v>0</v>
      </c>
      <c r="H565" s="18">
        <v>0</v>
      </c>
      <c r="I565" s="18">
        <v>0</v>
      </c>
      <c r="J565" s="19">
        <v>0</v>
      </c>
      <c r="K565" s="48">
        <v>0</v>
      </c>
      <c r="L565" s="18">
        <v>0</v>
      </c>
      <c r="M565" s="18">
        <v>0</v>
      </c>
      <c r="N565" s="19">
        <v>0</v>
      </c>
    </row>
    <row r="566" spans="2:14" ht="20.25" customHeight="1" thickBot="1" x14ac:dyDescent="0.4">
      <c r="B566" s="592"/>
      <c r="C566" s="598"/>
      <c r="D566" s="233" t="s">
        <v>30</v>
      </c>
      <c r="E566" s="45">
        <v>0</v>
      </c>
      <c r="F566" s="26">
        <v>0</v>
      </c>
      <c r="G566" s="26">
        <v>0</v>
      </c>
      <c r="H566" s="26">
        <v>0</v>
      </c>
      <c r="I566" s="26">
        <v>0</v>
      </c>
      <c r="J566" s="27">
        <v>0</v>
      </c>
      <c r="K566" s="45">
        <v>0</v>
      </c>
      <c r="L566" s="26">
        <v>0</v>
      </c>
      <c r="M566" s="26">
        <v>0</v>
      </c>
      <c r="N566" s="27">
        <v>0</v>
      </c>
    </row>
    <row r="567" spans="2:14" ht="12" customHeight="1" x14ac:dyDescent="0.35">
      <c r="B567" s="592"/>
      <c r="C567" s="602" t="s">
        <v>139</v>
      </c>
      <c r="D567" s="249" t="s">
        <v>140</v>
      </c>
      <c r="E567" s="48">
        <v>0</v>
      </c>
      <c r="F567" s="18">
        <v>0</v>
      </c>
      <c r="G567" s="18">
        <v>0</v>
      </c>
      <c r="H567" s="18">
        <v>0</v>
      </c>
      <c r="I567" s="18">
        <v>0</v>
      </c>
      <c r="J567" s="19">
        <v>0</v>
      </c>
      <c r="K567" s="48">
        <v>0</v>
      </c>
      <c r="L567" s="18">
        <v>0</v>
      </c>
      <c r="M567" s="18">
        <v>0</v>
      </c>
      <c r="N567" s="19">
        <v>0</v>
      </c>
    </row>
    <row r="568" spans="2:14" ht="12" customHeight="1" x14ac:dyDescent="0.35">
      <c r="B568" s="592"/>
      <c r="C568" s="603"/>
      <c r="D568" s="250" t="s">
        <v>141</v>
      </c>
      <c r="E568" s="37">
        <v>0</v>
      </c>
      <c r="F568" s="35">
        <v>0</v>
      </c>
      <c r="G568" s="35">
        <v>0</v>
      </c>
      <c r="H568" s="35">
        <v>0</v>
      </c>
      <c r="I568" s="35">
        <v>0</v>
      </c>
      <c r="J568" s="39">
        <v>0</v>
      </c>
      <c r="K568" s="37">
        <v>0</v>
      </c>
      <c r="L568" s="35">
        <v>0</v>
      </c>
      <c r="M568" s="35">
        <v>0</v>
      </c>
      <c r="N568" s="39">
        <v>0</v>
      </c>
    </row>
    <row r="569" spans="2:14" ht="13.9" thickBot="1" x14ac:dyDescent="0.4">
      <c r="B569" s="592"/>
      <c r="C569" s="604"/>
      <c r="D569" s="233" t="s">
        <v>57</v>
      </c>
      <c r="E569" s="45">
        <v>0</v>
      </c>
      <c r="F569" s="26">
        <v>0</v>
      </c>
      <c r="G569" s="26">
        <v>0</v>
      </c>
      <c r="H569" s="26">
        <v>0</v>
      </c>
      <c r="I569" s="26">
        <v>0</v>
      </c>
      <c r="J569" s="27">
        <v>0</v>
      </c>
      <c r="K569" s="45">
        <v>0</v>
      </c>
      <c r="L569" s="26">
        <v>0</v>
      </c>
      <c r="M569" s="26">
        <v>0</v>
      </c>
      <c r="N569" s="27">
        <v>0</v>
      </c>
    </row>
    <row r="570" spans="2:14" ht="15.75" customHeight="1" x14ac:dyDescent="0.35">
      <c r="B570" s="592"/>
      <c r="C570" s="594" t="s">
        <v>142</v>
      </c>
      <c r="D570" s="226" t="s">
        <v>143</v>
      </c>
      <c r="E570" s="55">
        <v>0</v>
      </c>
      <c r="F570" s="18">
        <v>0</v>
      </c>
      <c r="G570" s="18">
        <v>0</v>
      </c>
      <c r="H570" s="18">
        <v>0</v>
      </c>
      <c r="I570" s="18">
        <v>0</v>
      </c>
      <c r="J570" s="19">
        <v>0</v>
      </c>
      <c r="K570" s="55">
        <v>0</v>
      </c>
      <c r="L570" s="18">
        <v>0</v>
      </c>
      <c r="M570" s="18">
        <v>0</v>
      </c>
      <c r="N570" s="19">
        <v>0</v>
      </c>
    </row>
    <row r="571" spans="2:14" ht="20.25" customHeight="1" x14ac:dyDescent="0.35">
      <c r="B571" s="592"/>
      <c r="C571" s="603"/>
      <c r="D571" s="236" t="s">
        <v>144</v>
      </c>
      <c r="E571" s="55">
        <v>0</v>
      </c>
      <c r="F571" s="18">
        <v>0</v>
      </c>
      <c r="G571" s="18">
        <v>0</v>
      </c>
      <c r="H571" s="18">
        <v>0</v>
      </c>
      <c r="I571" s="18">
        <v>0</v>
      </c>
      <c r="J571" s="19">
        <v>0</v>
      </c>
      <c r="K571" s="55">
        <v>0</v>
      </c>
      <c r="L571" s="18">
        <v>0</v>
      </c>
      <c r="M571" s="18">
        <v>0</v>
      </c>
      <c r="N571" s="19">
        <v>0</v>
      </c>
    </row>
    <row r="572" spans="2:14" ht="20.25" customHeight="1" x14ac:dyDescent="0.35">
      <c r="B572" s="592"/>
      <c r="C572" s="603"/>
      <c r="D572" s="236" t="s">
        <v>145</v>
      </c>
      <c r="E572" s="55">
        <v>0</v>
      </c>
      <c r="F572" s="18">
        <v>0</v>
      </c>
      <c r="G572" s="18">
        <v>0</v>
      </c>
      <c r="H572" s="18">
        <v>0</v>
      </c>
      <c r="I572" s="18">
        <v>0</v>
      </c>
      <c r="J572" s="19">
        <v>0</v>
      </c>
      <c r="K572" s="55">
        <v>0</v>
      </c>
      <c r="L572" s="18">
        <v>0</v>
      </c>
      <c r="M572" s="18">
        <v>0</v>
      </c>
      <c r="N572" s="19">
        <v>0</v>
      </c>
    </row>
    <row r="573" spans="2:14" ht="20.25" customHeight="1" x14ac:dyDescent="0.35">
      <c r="B573" s="592"/>
      <c r="C573" s="603"/>
      <c r="D573" s="236" t="s">
        <v>57</v>
      </c>
      <c r="E573" s="55">
        <v>0</v>
      </c>
      <c r="F573" s="18">
        <v>0</v>
      </c>
      <c r="G573" s="18">
        <v>0</v>
      </c>
      <c r="H573" s="18">
        <v>0</v>
      </c>
      <c r="I573" s="18">
        <v>0</v>
      </c>
      <c r="J573" s="19">
        <v>0</v>
      </c>
      <c r="K573" s="55">
        <v>0</v>
      </c>
      <c r="L573" s="18">
        <v>0</v>
      </c>
      <c r="M573" s="18">
        <v>0</v>
      </c>
      <c r="N573" s="19">
        <v>0</v>
      </c>
    </row>
    <row r="574" spans="2:14" ht="16.5" customHeight="1" thickBot="1" x14ac:dyDescent="0.4">
      <c r="B574" s="592"/>
      <c r="C574" s="595"/>
      <c r="D574" s="225" t="s">
        <v>146</v>
      </c>
      <c r="E574" s="83">
        <v>0</v>
      </c>
      <c r="F574" s="26">
        <v>0</v>
      </c>
      <c r="G574" s="26">
        <v>0</v>
      </c>
      <c r="H574" s="26">
        <v>0</v>
      </c>
      <c r="I574" s="26">
        <v>0</v>
      </c>
      <c r="J574" s="27">
        <v>0</v>
      </c>
      <c r="K574" s="83">
        <v>0</v>
      </c>
      <c r="L574" s="26">
        <v>0</v>
      </c>
      <c r="M574" s="26">
        <v>0</v>
      </c>
      <c r="N574" s="27">
        <v>0</v>
      </c>
    </row>
    <row r="575" spans="2:14" x14ac:dyDescent="0.35">
      <c r="B575" s="592"/>
      <c r="C575" s="594" t="s">
        <v>135</v>
      </c>
      <c r="D575" s="236" t="s">
        <v>126</v>
      </c>
      <c r="E575" s="55">
        <v>0</v>
      </c>
      <c r="F575" s="18">
        <v>0</v>
      </c>
      <c r="G575" s="18">
        <v>0</v>
      </c>
      <c r="H575" s="18">
        <v>0</v>
      </c>
      <c r="I575" s="18">
        <v>0</v>
      </c>
      <c r="J575" s="19">
        <v>0</v>
      </c>
      <c r="K575" s="55">
        <v>0</v>
      </c>
      <c r="L575" s="18">
        <v>0</v>
      </c>
      <c r="M575" s="18">
        <v>0</v>
      </c>
      <c r="N575" s="19">
        <v>0</v>
      </c>
    </row>
    <row r="576" spans="2:14" x14ac:dyDescent="0.35">
      <c r="B576" s="592"/>
      <c r="C576" s="596"/>
      <c r="D576" s="236" t="s">
        <v>127</v>
      </c>
      <c r="E576" s="57">
        <v>0</v>
      </c>
      <c r="F576" s="35">
        <v>3</v>
      </c>
      <c r="G576" s="35">
        <v>3</v>
      </c>
      <c r="H576" s="35">
        <v>3</v>
      </c>
      <c r="I576" s="35">
        <v>3</v>
      </c>
      <c r="J576" s="39">
        <v>3</v>
      </c>
      <c r="K576" s="57">
        <v>0</v>
      </c>
      <c r="L576" s="35">
        <v>3</v>
      </c>
      <c r="M576" s="35">
        <v>0</v>
      </c>
      <c r="N576" s="39">
        <v>3</v>
      </c>
    </row>
    <row r="577" spans="1:53" ht="15.75" customHeight="1" thickBot="1" x14ac:dyDescent="0.4">
      <c r="B577" s="592"/>
      <c r="C577" s="598"/>
      <c r="D577" s="225" t="s">
        <v>128</v>
      </c>
      <c r="E577" s="45">
        <v>1</v>
      </c>
      <c r="F577" s="26">
        <v>2</v>
      </c>
      <c r="G577" s="26">
        <v>2</v>
      </c>
      <c r="H577" s="26">
        <v>2</v>
      </c>
      <c r="I577" s="26">
        <v>2</v>
      </c>
      <c r="J577" s="27">
        <v>2</v>
      </c>
      <c r="K577" s="45">
        <v>0</v>
      </c>
      <c r="L577" s="26">
        <v>2</v>
      </c>
      <c r="M577" s="26">
        <v>0</v>
      </c>
      <c r="N577" s="27">
        <v>2</v>
      </c>
    </row>
    <row r="578" spans="1:53" ht="20.25" customHeight="1" x14ac:dyDescent="0.35">
      <c r="B578" s="592"/>
      <c r="C578" s="602" t="s">
        <v>147</v>
      </c>
      <c r="D578" s="235" t="s">
        <v>148</v>
      </c>
      <c r="E578" s="55">
        <v>0</v>
      </c>
      <c r="F578" s="18">
        <v>0</v>
      </c>
      <c r="G578" s="18">
        <v>0</v>
      </c>
      <c r="H578" s="18">
        <v>0</v>
      </c>
      <c r="I578" s="18">
        <v>0</v>
      </c>
      <c r="J578" s="19">
        <v>0</v>
      </c>
      <c r="K578" s="55">
        <v>0</v>
      </c>
      <c r="L578" s="18">
        <v>0</v>
      </c>
      <c r="M578" s="18">
        <v>0</v>
      </c>
      <c r="N578" s="19">
        <v>0</v>
      </c>
    </row>
    <row r="579" spans="1:53" ht="19.5" customHeight="1" thickBot="1" x14ac:dyDescent="0.4">
      <c r="B579" s="592"/>
      <c r="C579" s="604"/>
      <c r="D579" s="225" t="s">
        <v>149</v>
      </c>
      <c r="E579" s="126">
        <v>0</v>
      </c>
      <c r="F579" s="26">
        <v>0</v>
      </c>
      <c r="G579" s="26">
        <v>0</v>
      </c>
      <c r="H579" s="26">
        <v>0</v>
      </c>
      <c r="I579" s="26">
        <v>0</v>
      </c>
      <c r="J579" s="27">
        <v>0</v>
      </c>
      <c r="K579" s="126">
        <v>0</v>
      </c>
      <c r="L579" s="26">
        <v>0</v>
      </c>
      <c r="M579" s="26">
        <v>0</v>
      </c>
      <c r="N579" s="27">
        <v>0</v>
      </c>
    </row>
    <row r="580" spans="1:53" ht="20.25" customHeight="1" x14ac:dyDescent="0.35">
      <c r="B580" s="592"/>
      <c r="C580" s="602" t="s">
        <v>153</v>
      </c>
      <c r="D580" s="235" t="s">
        <v>29</v>
      </c>
      <c r="E580" s="55">
        <v>0</v>
      </c>
      <c r="F580" s="18">
        <v>0</v>
      </c>
      <c r="G580" s="18">
        <v>0</v>
      </c>
      <c r="H580" s="18">
        <v>0</v>
      </c>
      <c r="I580" s="18">
        <v>0</v>
      </c>
      <c r="J580" s="19">
        <v>0</v>
      </c>
      <c r="K580" s="55">
        <v>0</v>
      </c>
      <c r="L580" s="18">
        <v>0</v>
      </c>
      <c r="M580" s="18">
        <v>0</v>
      </c>
      <c r="N580" s="19">
        <v>0</v>
      </c>
    </row>
    <row r="581" spans="1:53" ht="35.25" customHeight="1" thickBot="1" x14ac:dyDescent="0.4">
      <c r="B581" s="592"/>
      <c r="C581" s="604"/>
      <c r="D581" s="225" t="s">
        <v>30</v>
      </c>
      <c r="E581" s="126">
        <v>0</v>
      </c>
      <c r="F581" s="26">
        <v>0</v>
      </c>
      <c r="G581" s="26">
        <v>0</v>
      </c>
      <c r="H581" s="26">
        <v>0</v>
      </c>
      <c r="I581" s="26">
        <v>0</v>
      </c>
      <c r="J581" s="27">
        <v>0</v>
      </c>
      <c r="K581" s="126">
        <v>0</v>
      </c>
      <c r="L581" s="26">
        <v>0</v>
      </c>
      <c r="M581" s="26">
        <v>0</v>
      </c>
      <c r="N581" s="27">
        <v>0</v>
      </c>
    </row>
    <row r="582" spans="1:53" ht="20.25" customHeight="1" x14ac:dyDescent="0.35">
      <c r="B582" s="592"/>
      <c r="C582" s="602" t="s">
        <v>180</v>
      </c>
      <c r="D582" s="226" t="s">
        <v>130</v>
      </c>
      <c r="E582" s="55">
        <v>1</v>
      </c>
      <c r="F582" s="18">
        <v>1</v>
      </c>
      <c r="G582" s="18">
        <v>1</v>
      </c>
      <c r="H582" s="18">
        <v>1</v>
      </c>
      <c r="I582" s="18">
        <v>1</v>
      </c>
      <c r="J582" s="19">
        <v>1</v>
      </c>
      <c r="K582" s="55">
        <v>0</v>
      </c>
      <c r="L582" s="18">
        <v>1</v>
      </c>
      <c r="M582" s="18">
        <v>0</v>
      </c>
      <c r="N582" s="19">
        <v>1</v>
      </c>
    </row>
    <row r="583" spans="1:53" ht="19.5" customHeight="1" x14ac:dyDescent="0.35">
      <c r="B583" s="592"/>
      <c r="C583" s="603"/>
      <c r="D583" s="236" t="s">
        <v>131</v>
      </c>
      <c r="E583" s="55">
        <v>0</v>
      </c>
      <c r="F583" s="18">
        <v>4</v>
      </c>
      <c r="G583" s="18">
        <v>4</v>
      </c>
      <c r="H583" s="18">
        <v>4</v>
      </c>
      <c r="I583" s="18">
        <v>4</v>
      </c>
      <c r="J583" s="19">
        <v>4</v>
      </c>
      <c r="K583" s="55">
        <v>0</v>
      </c>
      <c r="L583" s="18">
        <v>4</v>
      </c>
      <c r="M583" s="18">
        <v>0</v>
      </c>
      <c r="N583" s="19">
        <v>4</v>
      </c>
    </row>
    <row r="584" spans="1:53" ht="19.5" customHeight="1" x14ac:dyDescent="0.35">
      <c r="B584" s="592"/>
      <c r="C584" s="603"/>
      <c r="D584" s="236" t="s">
        <v>132</v>
      </c>
      <c r="E584" s="55">
        <v>0</v>
      </c>
      <c r="F584" s="18">
        <v>0</v>
      </c>
      <c r="G584" s="18">
        <v>0</v>
      </c>
      <c r="H584" s="18">
        <v>0</v>
      </c>
      <c r="I584" s="18">
        <v>0</v>
      </c>
      <c r="J584" s="19">
        <v>0</v>
      </c>
      <c r="K584" s="55">
        <v>0</v>
      </c>
      <c r="L584" s="18">
        <v>0</v>
      </c>
      <c r="M584" s="18">
        <v>0</v>
      </c>
      <c r="N584" s="19">
        <v>0</v>
      </c>
    </row>
    <row r="585" spans="1:53" ht="15.75" customHeight="1" thickBot="1" x14ac:dyDescent="0.4">
      <c r="B585" s="592"/>
      <c r="C585" s="604"/>
      <c r="D585" s="236" t="s">
        <v>155</v>
      </c>
      <c r="E585" s="126">
        <v>0</v>
      </c>
      <c r="F585" s="26">
        <v>0</v>
      </c>
      <c r="G585" s="26">
        <v>0</v>
      </c>
      <c r="H585" s="26">
        <v>0</v>
      </c>
      <c r="I585" s="26">
        <v>0</v>
      </c>
      <c r="J585" s="27">
        <v>0</v>
      </c>
      <c r="K585" s="126">
        <v>0</v>
      </c>
      <c r="L585" s="26">
        <v>0</v>
      </c>
      <c r="M585" s="26">
        <v>0</v>
      </c>
      <c r="N585" s="27">
        <v>0</v>
      </c>
    </row>
    <row r="586" spans="1:53" ht="15.75" customHeight="1" x14ac:dyDescent="0.35">
      <c r="B586" s="592"/>
      <c r="C586" s="594" t="s">
        <v>154</v>
      </c>
      <c r="D586" s="226" t="s">
        <v>130</v>
      </c>
      <c r="E586" s="55">
        <v>1</v>
      </c>
      <c r="F586" s="18">
        <v>4</v>
      </c>
      <c r="G586" s="18">
        <v>4</v>
      </c>
      <c r="H586" s="18">
        <v>4</v>
      </c>
      <c r="I586" s="18">
        <v>4</v>
      </c>
      <c r="J586" s="19">
        <v>4</v>
      </c>
      <c r="K586" s="55">
        <v>0</v>
      </c>
      <c r="L586" s="18">
        <v>4</v>
      </c>
      <c r="M586" s="18">
        <v>0</v>
      </c>
      <c r="N586" s="19">
        <v>4</v>
      </c>
    </row>
    <row r="587" spans="1:53" ht="20.25" customHeight="1" x14ac:dyDescent="0.35">
      <c r="B587" s="592"/>
      <c r="C587" s="603"/>
      <c r="D587" s="236" t="s">
        <v>131</v>
      </c>
      <c r="E587" s="55">
        <v>0</v>
      </c>
      <c r="F587" s="18">
        <v>1</v>
      </c>
      <c r="G587" s="18">
        <v>1</v>
      </c>
      <c r="H587" s="18">
        <v>1</v>
      </c>
      <c r="I587" s="18">
        <v>1</v>
      </c>
      <c r="J587" s="19">
        <v>1</v>
      </c>
      <c r="K587" s="55">
        <v>0</v>
      </c>
      <c r="L587" s="18">
        <v>1</v>
      </c>
      <c r="M587" s="18">
        <v>0</v>
      </c>
      <c r="N587" s="19">
        <v>1</v>
      </c>
    </row>
    <row r="588" spans="1:53" ht="20.25" customHeight="1" x14ac:dyDescent="0.35">
      <c r="B588" s="592"/>
      <c r="C588" s="603"/>
      <c r="D588" s="236" t="s">
        <v>132</v>
      </c>
      <c r="E588" s="55">
        <v>0</v>
      </c>
      <c r="F588" s="18">
        <v>0</v>
      </c>
      <c r="G588" s="18">
        <v>0</v>
      </c>
      <c r="H588" s="18">
        <v>0</v>
      </c>
      <c r="I588" s="18">
        <v>0</v>
      </c>
      <c r="J588" s="19">
        <v>0</v>
      </c>
      <c r="K588" s="55">
        <v>0</v>
      </c>
      <c r="L588" s="18">
        <v>0</v>
      </c>
      <c r="M588" s="18">
        <v>0</v>
      </c>
      <c r="N588" s="19">
        <v>0</v>
      </c>
    </row>
    <row r="589" spans="1:53" ht="20.25" customHeight="1" x14ac:dyDescent="0.35">
      <c r="B589" s="592"/>
      <c r="C589" s="603"/>
      <c r="D589" s="236" t="s">
        <v>133</v>
      </c>
      <c r="E589" s="55">
        <v>0</v>
      </c>
      <c r="F589" s="18">
        <v>0</v>
      </c>
      <c r="G589" s="18">
        <v>0</v>
      </c>
      <c r="H589" s="18">
        <v>0</v>
      </c>
      <c r="I589" s="18">
        <v>0</v>
      </c>
      <c r="J589" s="19">
        <v>0</v>
      </c>
      <c r="K589" s="55">
        <v>0</v>
      </c>
      <c r="L589" s="18">
        <v>0</v>
      </c>
      <c r="M589" s="18">
        <v>0</v>
      </c>
      <c r="N589" s="19">
        <v>0</v>
      </c>
    </row>
    <row r="590" spans="1:53" ht="16.5" customHeight="1" thickBot="1" x14ac:dyDescent="0.4">
      <c r="B590" s="593"/>
      <c r="C590" s="595"/>
      <c r="D590" s="225" t="s">
        <v>134</v>
      </c>
      <c r="E590" s="83">
        <v>0</v>
      </c>
      <c r="F590" s="26">
        <v>0</v>
      </c>
      <c r="G590" s="26">
        <v>0</v>
      </c>
      <c r="H590" s="26">
        <v>0</v>
      </c>
      <c r="I590" s="26">
        <v>0</v>
      </c>
      <c r="J590" s="27">
        <v>0</v>
      </c>
      <c r="K590" s="83">
        <v>0</v>
      </c>
      <c r="L590" s="26">
        <v>0</v>
      </c>
      <c r="M590" s="26">
        <v>0</v>
      </c>
      <c r="N590" s="27">
        <v>0</v>
      </c>
    </row>
    <row r="591" spans="1:53" s="72" customFormat="1" ht="12.75" customHeight="1" thickBot="1" x14ac:dyDescent="0.4">
      <c r="A591" s="3"/>
      <c r="B591" s="68"/>
      <c r="C591" s="69"/>
      <c r="D591" s="69"/>
      <c r="E591" s="70"/>
      <c r="F591" s="70"/>
      <c r="G591" s="70"/>
      <c r="H591" s="70"/>
      <c r="I591" s="70"/>
      <c r="J591" s="70"/>
      <c r="K591" s="70"/>
      <c r="L591" s="71"/>
      <c r="M591" s="70"/>
      <c r="N591" s="70"/>
      <c r="O591" s="3"/>
      <c r="P591" s="3"/>
      <c r="Q591" s="3"/>
      <c r="R591" s="3"/>
      <c r="S591" s="3"/>
      <c r="T591" s="3"/>
      <c r="U591" s="3"/>
      <c r="V591" s="3"/>
      <c r="W591" s="3"/>
      <c r="X591" s="3"/>
      <c r="Y591" s="3"/>
      <c r="Z591" s="3"/>
      <c r="AA591" s="3"/>
      <c r="AB591" s="3"/>
      <c r="AC591" s="3"/>
      <c r="AD591" s="3"/>
      <c r="AE591" s="3"/>
      <c r="AF591" s="3"/>
      <c r="AG591" s="3"/>
      <c r="AH591" s="3"/>
      <c r="AI591" s="3"/>
      <c r="AJ591" s="3"/>
      <c r="AK591" s="3"/>
      <c r="AL591" s="3"/>
      <c r="AM591" s="3"/>
      <c r="AN591" s="3"/>
      <c r="AO591" s="3"/>
      <c r="AP591" s="3"/>
      <c r="AQ591" s="3"/>
      <c r="AR591" s="3"/>
      <c r="AS591" s="3"/>
      <c r="AT591" s="3"/>
      <c r="AU591" s="3"/>
      <c r="AV591" s="3"/>
      <c r="AW591" s="3"/>
      <c r="AX591" s="3"/>
      <c r="AY591" s="3"/>
      <c r="AZ591" s="3"/>
      <c r="BA591" s="3"/>
    </row>
    <row r="592" spans="1:53" ht="59.1" customHeight="1" thickBot="1" x14ac:dyDescent="0.55000000000000004">
      <c r="B592" s="205" t="s">
        <v>9</v>
      </c>
      <c r="C592" s="205" t="s">
        <v>51</v>
      </c>
      <c r="D592" s="208" t="s">
        <v>52</v>
      </c>
      <c r="E592" s="73" t="s">
        <v>192</v>
      </c>
      <c r="F592" s="7" t="s">
        <v>193</v>
      </c>
      <c r="G592" s="7" t="s">
        <v>194</v>
      </c>
      <c r="H592" s="7" t="s">
        <v>195</v>
      </c>
      <c r="I592" s="7" t="s">
        <v>196</v>
      </c>
      <c r="J592" s="8" t="s">
        <v>197</v>
      </c>
      <c r="K592" s="74" t="s">
        <v>23</v>
      </c>
      <c r="L592" s="75" t="s">
        <v>21</v>
      </c>
      <c r="M592" s="74" t="s">
        <v>22</v>
      </c>
      <c r="N592" s="8" t="s">
        <v>24</v>
      </c>
    </row>
    <row r="593" spans="2:14" ht="23.1" customHeight="1" thickBot="1" x14ac:dyDescent="0.4">
      <c r="B593" s="591" t="s">
        <v>236</v>
      </c>
      <c r="C593" s="94" t="s">
        <v>205</v>
      </c>
      <c r="D593" s="95" t="s">
        <v>204</v>
      </c>
      <c r="E593" s="98" t="e">
        <f>SUM(E594,E595)/0*100</f>
        <v>#DIV/0!</v>
      </c>
      <c r="F593" s="139" t="e">
        <f t="shared" ref="F593:N593" si="16">SUM(F594,F595)/0*100</f>
        <v>#DIV/0!</v>
      </c>
      <c r="G593" s="96" t="e">
        <f t="shared" si="16"/>
        <v>#DIV/0!</v>
      </c>
      <c r="H593" s="139" t="e">
        <f t="shared" si="16"/>
        <v>#DIV/0!</v>
      </c>
      <c r="I593" s="96" t="e">
        <f t="shared" si="16"/>
        <v>#DIV/0!</v>
      </c>
      <c r="J593" s="139" t="e">
        <f t="shared" si="16"/>
        <v>#DIV/0!</v>
      </c>
      <c r="K593" s="98" t="e">
        <f t="shared" si="16"/>
        <v>#DIV/0!</v>
      </c>
      <c r="L593" s="139" t="e">
        <f t="shared" si="16"/>
        <v>#DIV/0!</v>
      </c>
      <c r="M593" s="97" t="e">
        <f t="shared" si="16"/>
        <v>#DIV/0!</v>
      </c>
      <c r="N593" s="138" t="e">
        <f t="shared" si="16"/>
        <v>#DIV/0!</v>
      </c>
    </row>
    <row r="594" spans="2:14" ht="15" customHeight="1" x14ac:dyDescent="0.35">
      <c r="B594" s="592"/>
      <c r="C594" s="594" t="s">
        <v>2</v>
      </c>
      <c r="D594" s="229" t="s">
        <v>0</v>
      </c>
      <c r="E594" s="179">
        <v>0</v>
      </c>
      <c r="F594" s="18">
        <v>0</v>
      </c>
      <c r="G594" s="18">
        <v>0</v>
      </c>
      <c r="H594" s="18">
        <v>0</v>
      </c>
      <c r="I594" s="18">
        <v>0</v>
      </c>
      <c r="J594" s="55">
        <v>0</v>
      </c>
      <c r="K594" s="179">
        <v>0</v>
      </c>
      <c r="L594" s="18">
        <v>0</v>
      </c>
      <c r="M594" s="18">
        <v>0</v>
      </c>
      <c r="N594" s="188">
        <v>0</v>
      </c>
    </row>
    <row r="595" spans="2:14" ht="15.75" customHeight="1" thickBot="1" x14ac:dyDescent="0.4">
      <c r="B595" s="592"/>
      <c r="C595" s="595"/>
      <c r="D595" s="230" t="s">
        <v>1</v>
      </c>
      <c r="E595" s="183">
        <v>0</v>
      </c>
      <c r="F595" s="26">
        <v>0</v>
      </c>
      <c r="G595" s="26">
        <v>0</v>
      </c>
      <c r="H595" s="26">
        <v>0</v>
      </c>
      <c r="I595" s="26">
        <v>0</v>
      </c>
      <c r="J595" s="83">
        <v>0</v>
      </c>
      <c r="K595" s="183">
        <v>0</v>
      </c>
      <c r="L595" s="26">
        <v>0</v>
      </c>
      <c r="M595" s="26">
        <v>0</v>
      </c>
      <c r="N595" s="189">
        <v>0</v>
      </c>
    </row>
    <row r="596" spans="2:14" ht="15.75" customHeight="1" x14ac:dyDescent="0.35">
      <c r="B596" s="592"/>
      <c r="C596" s="594" t="s">
        <v>25</v>
      </c>
      <c r="D596" s="231" t="s">
        <v>10</v>
      </c>
      <c r="E596" s="179">
        <v>0</v>
      </c>
      <c r="F596" s="18">
        <v>0</v>
      </c>
      <c r="G596" s="18">
        <v>0</v>
      </c>
      <c r="H596" s="18">
        <v>0</v>
      </c>
      <c r="I596" s="18">
        <v>0</v>
      </c>
      <c r="J596" s="55">
        <v>0</v>
      </c>
      <c r="K596" s="179">
        <v>0</v>
      </c>
      <c r="L596" s="18">
        <v>0</v>
      </c>
      <c r="M596" s="18">
        <v>0</v>
      </c>
      <c r="N596" s="190">
        <v>0</v>
      </c>
    </row>
    <row r="597" spans="2:14" ht="15.75" customHeight="1" x14ac:dyDescent="0.35">
      <c r="B597" s="592"/>
      <c r="C597" s="596"/>
      <c r="D597" s="232" t="s">
        <v>11</v>
      </c>
      <c r="E597" s="179">
        <v>0</v>
      </c>
      <c r="F597" s="18">
        <v>0</v>
      </c>
      <c r="G597" s="18">
        <v>0</v>
      </c>
      <c r="H597" s="18">
        <v>0</v>
      </c>
      <c r="I597" s="18">
        <v>0</v>
      </c>
      <c r="J597" s="55">
        <v>0</v>
      </c>
      <c r="K597" s="179">
        <v>0</v>
      </c>
      <c r="L597" s="18">
        <v>0</v>
      </c>
      <c r="M597" s="18">
        <v>0</v>
      </c>
      <c r="N597" s="190">
        <v>0</v>
      </c>
    </row>
    <row r="598" spans="2:14" ht="15.75" customHeight="1" x14ac:dyDescent="0.35">
      <c r="B598" s="592"/>
      <c r="C598" s="596"/>
      <c r="D598" s="232" t="s">
        <v>12</v>
      </c>
      <c r="E598" s="179">
        <v>0</v>
      </c>
      <c r="F598" s="18">
        <v>0</v>
      </c>
      <c r="G598" s="18">
        <v>0</v>
      </c>
      <c r="H598" s="18">
        <v>0</v>
      </c>
      <c r="I598" s="18">
        <v>0</v>
      </c>
      <c r="J598" s="55">
        <v>0</v>
      </c>
      <c r="K598" s="179">
        <v>0</v>
      </c>
      <c r="L598" s="18">
        <v>0</v>
      </c>
      <c r="M598" s="18">
        <v>0</v>
      </c>
      <c r="N598" s="190">
        <v>0</v>
      </c>
    </row>
    <row r="599" spans="2:14" ht="15.75" customHeight="1" thickBot="1" x14ac:dyDescent="0.4">
      <c r="B599" s="592"/>
      <c r="C599" s="595"/>
      <c r="D599" s="233" t="s">
        <v>13</v>
      </c>
      <c r="E599" s="183">
        <v>0</v>
      </c>
      <c r="F599" s="26">
        <v>0</v>
      </c>
      <c r="G599" s="26">
        <v>0</v>
      </c>
      <c r="H599" s="26">
        <v>0</v>
      </c>
      <c r="I599" s="26">
        <v>0</v>
      </c>
      <c r="J599" s="83">
        <v>0</v>
      </c>
      <c r="K599" s="183">
        <v>0</v>
      </c>
      <c r="L599" s="26">
        <v>0</v>
      </c>
      <c r="M599" s="26">
        <v>0</v>
      </c>
      <c r="N599" s="189">
        <v>0</v>
      </c>
    </row>
    <row r="600" spans="2:14" x14ac:dyDescent="0.35">
      <c r="B600" s="592"/>
      <c r="C600" s="594" t="s">
        <v>26</v>
      </c>
      <c r="D600" s="234" t="s">
        <v>7</v>
      </c>
      <c r="E600" s="179">
        <v>0</v>
      </c>
      <c r="F600" s="18">
        <v>0</v>
      </c>
      <c r="G600" s="18">
        <v>0</v>
      </c>
      <c r="H600" s="18">
        <v>0</v>
      </c>
      <c r="I600" s="18">
        <v>0</v>
      </c>
      <c r="J600" s="55">
        <v>0</v>
      </c>
      <c r="K600" s="179">
        <v>0</v>
      </c>
      <c r="L600" s="18">
        <v>0</v>
      </c>
      <c r="M600" s="18">
        <v>0</v>
      </c>
      <c r="N600" s="190">
        <v>0</v>
      </c>
    </row>
    <row r="601" spans="2:14" ht="16.5" customHeight="1" thickBot="1" x14ac:dyDescent="0.4">
      <c r="B601" s="592"/>
      <c r="C601" s="595"/>
      <c r="D601" s="228" t="s">
        <v>8</v>
      </c>
      <c r="E601" s="183">
        <v>0</v>
      </c>
      <c r="F601" s="26">
        <v>0</v>
      </c>
      <c r="G601" s="26">
        <v>0</v>
      </c>
      <c r="H601" s="26">
        <v>0</v>
      </c>
      <c r="I601" s="26">
        <v>0</v>
      </c>
      <c r="J601" s="83">
        <v>0</v>
      </c>
      <c r="K601" s="183">
        <v>0</v>
      </c>
      <c r="L601" s="26">
        <v>0</v>
      </c>
      <c r="M601" s="26">
        <v>0</v>
      </c>
      <c r="N601" s="189">
        <v>0</v>
      </c>
    </row>
    <row r="602" spans="2:14" ht="16.5" customHeight="1" x14ac:dyDescent="0.35">
      <c r="B602" s="592"/>
      <c r="C602" s="597" t="s">
        <v>123</v>
      </c>
      <c r="D602" s="246" t="s">
        <v>29</v>
      </c>
      <c r="E602" s="179">
        <v>0</v>
      </c>
      <c r="F602" s="18">
        <v>0</v>
      </c>
      <c r="G602" s="18">
        <v>0</v>
      </c>
      <c r="H602" s="18">
        <v>0</v>
      </c>
      <c r="I602" s="18">
        <v>0</v>
      </c>
      <c r="J602" s="55">
        <v>0</v>
      </c>
      <c r="K602" s="179">
        <v>0</v>
      </c>
      <c r="L602" s="18">
        <v>0</v>
      </c>
      <c r="M602" s="18">
        <v>0</v>
      </c>
      <c r="N602" s="190">
        <v>0</v>
      </c>
    </row>
    <row r="603" spans="2:14" ht="20.25" customHeight="1" thickBot="1" x14ac:dyDescent="0.4">
      <c r="B603" s="592"/>
      <c r="C603" s="598"/>
      <c r="D603" s="233" t="s">
        <v>30</v>
      </c>
      <c r="E603" s="183">
        <v>0</v>
      </c>
      <c r="F603" s="26">
        <v>0</v>
      </c>
      <c r="G603" s="26">
        <v>0</v>
      </c>
      <c r="H603" s="26">
        <v>0</v>
      </c>
      <c r="I603" s="26">
        <v>0</v>
      </c>
      <c r="J603" s="83">
        <v>0</v>
      </c>
      <c r="K603" s="183">
        <v>0</v>
      </c>
      <c r="L603" s="26">
        <v>0</v>
      </c>
      <c r="M603" s="26">
        <v>0</v>
      </c>
      <c r="N603" s="189">
        <v>0</v>
      </c>
    </row>
    <row r="604" spans="2:14" ht="12" customHeight="1" x14ac:dyDescent="0.35">
      <c r="B604" s="592"/>
      <c r="C604" s="602" t="s">
        <v>139</v>
      </c>
      <c r="D604" s="249" t="s">
        <v>140</v>
      </c>
      <c r="E604" s="179">
        <v>0</v>
      </c>
      <c r="F604" s="18">
        <v>0</v>
      </c>
      <c r="G604" s="18">
        <v>0</v>
      </c>
      <c r="H604" s="18">
        <v>0</v>
      </c>
      <c r="I604" s="18">
        <v>0</v>
      </c>
      <c r="J604" s="55">
        <v>0</v>
      </c>
      <c r="K604" s="179">
        <v>0</v>
      </c>
      <c r="L604" s="18">
        <v>0</v>
      </c>
      <c r="M604" s="18">
        <v>0</v>
      </c>
      <c r="N604" s="190">
        <v>0</v>
      </c>
    </row>
    <row r="605" spans="2:14" ht="12" customHeight="1" x14ac:dyDescent="0.35">
      <c r="B605" s="592"/>
      <c r="C605" s="603"/>
      <c r="D605" s="250" t="s">
        <v>141</v>
      </c>
      <c r="E605" s="179">
        <v>0</v>
      </c>
      <c r="F605" s="18">
        <v>0</v>
      </c>
      <c r="G605" s="18">
        <v>0</v>
      </c>
      <c r="H605" s="18">
        <v>0</v>
      </c>
      <c r="I605" s="18">
        <v>0</v>
      </c>
      <c r="J605" s="55">
        <v>0</v>
      </c>
      <c r="K605" s="179">
        <v>0</v>
      </c>
      <c r="L605" s="18">
        <v>0</v>
      </c>
      <c r="M605" s="18">
        <v>0</v>
      </c>
      <c r="N605" s="190">
        <v>0</v>
      </c>
    </row>
    <row r="606" spans="2:14" ht="13.9" thickBot="1" x14ac:dyDescent="0.4">
      <c r="B606" s="592"/>
      <c r="C606" s="604"/>
      <c r="D606" s="233" t="s">
        <v>57</v>
      </c>
      <c r="E606" s="183">
        <v>0</v>
      </c>
      <c r="F606" s="26">
        <v>0</v>
      </c>
      <c r="G606" s="26">
        <v>0</v>
      </c>
      <c r="H606" s="26">
        <v>0</v>
      </c>
      <c r="I606" s="26">
        <v>0</v>
      </c>
      <c r="J606" s="83">
        <v>0</v>
      </c>
      <c r="K606" s="183">
        <v>0</v>
      </c>
      <c r="L606" s="26">
        <v>0</v>
      </c>
      <c r="M606" s="26">
        <v>0</v>
      </c>
      <c r="N606" s="189">
        <v>0</v>
      </c>
    </row>
    <row r="607" spans="2:14" ht="15.75" customHeight="1" x14ac:dyDescent="0.35">
      <c r="B607" s="592"/>
      <c r="C607" s="594" t="s">
        <v>142</v>
      </c>
      <c r="D607" s="226" t="s">
        <v>143</v>
      </c>
      <c r="E607" s="179">
        <v>0</v>
      </c>
      <c r="F607" s="18">
        <v>0</v>
      </c>
      <c r="G607" s="18">
        <v>0</v>
      </c>
      <c r="H607" s="18">
        <v>0</v>
      </c>
      <c r="I607" s="18">
        <v>0</v>
      </c>
      <c r="J607" s="55">
        <v>0</v>
      </c>
      <c r="K607" s="179">
        <v>0</v>
      </c>
      <c r="L607" s="18">
        <v>0</v>
      </c>
      <c r="M607" s="18">
        <v>0</v>
      </c>
      <c r="N607" s="190">
        <v>0</v>
      </c>
    </row>
    <row r="608" spans="2:14" ht="20.25" customHeight="1" x14ac:dyDescent="0.35">
      <c r="B608" s="592"/>
      <c r="C608" s="603"/>
      <c r="D608" s="236" t="s">
        <v>144</v>
      </c>
      <c r="E608" s="179">
        <v>0</v>
      </c>
      <c r="F608" s="18">
        <v>0</v>
      </c>
      <c r="G608" s="18">
        <v>0</v>
      </c>
      <c r="H608" s="18">
        <v>0</v>
      </c>
      <c r="I608" s="18">
        <v>0</v>
      </c>
      <c r="J608" s="55">
        <v>0</v>
      </c>
      <c r="K608" s="179">
        <v>0</v>
      </c>
      <c r="L608" s="18">
        <v>0</v>
      </c>
      <c r="M608" s="18">
        <v>0</v>
      </c>
      <c r="N608" s="190">
        <v>0</v>
      </c>
    </row>
    <row r="609" spans="2:14" ht="20.25" customHeight="1" x14ac:dyDescent="0.35">
      <c r="B609" s="592"/>
      <c r="C609" s="603"/>
      <c r="D609" s="236" t="s">
        <v>145</v>
      </c>
      <c r="E609" s="179">
        <v>0</v>
      </c>
      <c r="F609" s="18">
        <v>0</v>
      </c>
      <c r="G609" s="18">
        <v>0</v>
      </c>
      <c r="H609" s="18">
        <v>0</v>
      </c>
      <c r="I609" s="18">
        <v>0</v>
      </c>
      <c r="J609" s="55">
        <v>0</v>
      </c>
      <c r="K609" s="179">
        <v>0</v>
      </c>
      <c r="L609" s="18">
        <v>0</v>
      </c>
      <c r="M609" s="18">
        <v>0</v>
      </c>
      <c r="N609" s="190">
        <v>0</v>
      </c>
    </row>
    <row r="610" spans="2:14" ht="20.25" customHeight="1" x14ac:dyDescent="0.35">
      <c r="B610" s="592"/>
      <c r="C610" s="603"/>
      <c r="D610" s="236" t="s">
        <v>57</v>
      </c>
      <c r="E610" s="179">
        <v>0</v>
      </c>
      <c r="F610" s="18">
        <v>0</v>
      </c>
      <c r="G610" s="18">
        <v>0</v>
      </c>
      <c r="H610" s="18">
        <v>0</v>
      </c>
      <c r="I610" s="18">
        <v>0</v>
      </c>
      <c r="J610" s="55">
        <v>0</v>
      </c>
      <c r="K610" s="179">
        <v>0</v>
      </c>
      <c r="L610" s="18">
        <v>0</v>
      </c>
      <c r="M610" s="18">
        <v>0</v>
      </c>
      <c r="N610" s="190">
        <v>0</v>
      </c>
    </row>
    <row r="611" spans="2:14" ht="16.5" customHeight="1" thickBot="1" x14ac:dyDescent="0.4">
      <c r="B611" s="592"/>
      <c r="C611" s="595"/>
      <c r="D611" s="225" t="s">
        <v>146</v>
      </c>
      <c r="E611" s="183">
        <v>0</v>
      </c>
      <c r="F611" s="26">
        <v>0</v>
      </c>
      <c r="G611" s="26">
        <v>0</v>
      </c>
      <c r="H611" s="26">
        <v>0</v>
      </c>
      <c r="I611" s="26">
        <v>0</v>
      </c>
      <c r="J611" s="83">
        <v>0</v>
      </c>
      <c r="K611" s="183">
        <v>0</v>
      </c>
      <c r="L611" s="26">
        <v>0</v>
      </c>
      <c r="M611" s="26">
        <v>0</v>
      </c>
      <c r="N611" s="189">
        <v>0</v>
      </c>
    </row>
    <row r="612" spans="2:14" x14ac:dyDescent="0.35">
      <c r="B612" s="592"/>
      <c r="C612" s="594" t="s">
        <v>135</v>
      </c>
      <c r="D612" s="236" t="s">
        <v>126</v>
      </c>
      <c r="E612" s="179">
        <v>0</v>
      </c>
      <c r="F612" s="18">
        <v>0</v>
      </c>
      <c r="G612" s="18">
        <v>0</v>
      </c>
      <c r="H612" s="18">
        <v>0</v>
      </c>
      <c r="I612" s="18">
        <v>0</v>
      </c>
      <c r="J612" s="55">
        <v>0</v>
      </c>
      <c r="K612" s="179">
        <v>0</v>
      </c>
      <c r="L612" s="18">
        <v>0</v>
      </c>
      <c r="M612" s="18">
        <v>0</v>
      </c>
      <c r="N612" s="190">
        <v>0</v>
      </c>
    </row>
    <row r="613" spans="2:14" x14ac:dyDescent="0.35">
      <c r="B613" s="592"/>
      <c r="C613" s="596"/>
      <c r="D613" s="236" t="s">
        <v>127</v>
      </c>
      <c r="E613" s="179">
        <v>0</v>
      </c>
      <c r="F613" s="18">
        <v>0</v>
      </c>
      <c r="G613" s="18">
        <v>0</v>
      </c>
      <c r="H613" s="18">
        <v>0</v>
      </c>
      <c r="I613" s="18">
        <v>0</v>
      </c>
      <c r="J613" s="55">
        <v>0</v>
      </c>
      <c r="K613" s="179">
        <v>0</v>
      </c>
      <c r="L613" s="18">
        <v>0</v>
      </c>
      <c r="M613" s="18">
        <v>0</v>
      </c>
      <c r="N613" s="190">
        <v>0</v>
      </c>
    </row>
    <row r="614" spans="2:14" ht="15.75" customHeight="1" thickBot="1" x14ac:dyDescent="0.4">
      <c r="B614" s="592"/>
      <c r="C614" s="598"/>
      <c r="D614" s="225" t="s">
        <v>128</v>
      </c>
      <c r="E614" s="183">
        <v>0</v>
      </c>
      <c r="F614" s="26">
        <v>0</v>
      </c>
      <c r="G614" s="26">
        <v>0</v>
      </c>
      <c r="H614" s="26">
        <v>0</v>
      </c>
      <c r="I614" s="26">
        <v>0</v>
      </c>
      <c r="J614" s="83">
        <v>0</v>
      </c>
      <c r="K614" s="183">
        <v>0</v>
      </c>
      <c r="L614" s="26">
        <v>0</v>
      </c>
      <c r="M614" s="26">
        <v>0</v>
      </c>
      <c r="N614" s="189">
        <v>0</v>
      </c>
    </row>
    <row r="615" spans="2:14" ht="20.25" customHeight="1" x14ac:dyDescent="0.35">
      <c r="B615" s="592"/>
      <c r="C615" s="602" t="s">
        <v>150</v>
      </c>
      <c r="D615" s="235" t="s">
        <v>148</v>
      </c>
      <c r="E615" s="179">
        <v>0</v>
      </c>
      <c r="F615" s="18">
        <v>0</v>
      </c>
      <c r="G615" s="18">
        <v>0</v>
      </c>
      <c r="H615" s="18">
        <v>0</v>
      </c>
      <c r="I615" s="18">
        <v>0</v>
      </c>
      <c r="J615" s="55">
        <v>0</v>
      </c>
      <c r="K615" s="179">
        <v>0</v>
      </c>
      <c r="L615" s="18">
        <v>0</v>
      </c>
      <c r="M615" s="18">
        <v>0</v>
      </c>
      <c r="N615" s="190">
        <v>0</v>
      </c>
    </row>
    <row r="616" spans="2:14" ht="17.100000000000001" customHeight="1" thickBot="1" x14ac:dyDescent="0.4">
      <c r="B616" s="592"/>
      <c r="C616" s="604"/>
      <c r="D616" s="225" t="s">
        <v>149</v>
      </c>
      <c r="E616" s="183">
        <v>0</v>
      </c>
      <c r="F616" s="26">
        <v>0</v>
      </c>
      <c r="G616" s="26">
        <v>0</v>
      </c>
      <c r="H616" s="26">
        <v>0</v>
      </c>
      <c r="I616" s="26">
        <v>0</v>
      </c>
      <c r="J616" s="83">
        <v>0</v>
      </c>
      <c r="K616" s="183">
        <v>0</v>
      </c>
      <c r="L616" s="26">
        <v>0</v>
      </c>
      <c r="M616" s="26">
        <v>0</v>
      </c>
      <c r="N616" s="189">
        <v>0</v>
      </c>
    </row>
    <row r="617" spans="2:14" ht="20.25" customHeight="1" x14ac:dyDescent="0.35">
      <c r="B617" s="592"/>
      <c r="C617" s="602" t="s">
        <v>151</v>
      </c>
      <c r="D617" s="235" t="s">
        <v>29</v>
      </c>
      <c r="E617" s="179">
        <v>0</v>
      </c>
      <c r="F617" s="18">
        <v>0</v>
      </c>
      <c r="G617" s="18">
        <v>0</v>
      </c>
      <c r="H617" s="18">
        <v>0</v>
      </c>
      <c r="I617" s="18">
        <v>0</v>
      </c>
      <c r="J617" s="55">
        <v>0</v>
      </c>
      <c r="K617" s="179">
        <v>0</v>
      </c>
      <c r="L617" s="18">
        <v>0</v>
      </c>
      <c r="M617" s="18">
        <v>0</v>
      </c>
      <c r="N617" s="190">
        <v>0</v>
      </c>
    </row>
    <row r="618" spans="2:14" ht="20.25" customHeight="1" thickBot="1" x14ac:dyDescent="0.4">
      <c r="B618" s="592"/>
      <c r="C618" s="604"/>
      <c r="D618" s="225" t="s">
        <v>30</v>
      </c>
      <c r="E618" s="183">
        <v>0</v>
      </c>
      <c r="F618" s="26">
        <v>0</v>
      </c>
      <c r="G618" s="26">
        <v>0</v>
      </c>
      <c r="H618" s="26">
        <v>0</v>
      </c>
      <c r="I618" s="26">
        <v>0</v>
      </c>
      <c r="J618" s="83">
        <v>0</v>
      </c>
      <c r="K618" s="183">
        <v>0</v>
      </c>
      <c r="L618" s="26">
        <v>0</v>
      </c>
      <c r="M618" s="26">
        <v>0</v>
      </c>
      <c r="N618" s="189">
        <v>0</v>
      </c>
    </row>
    <row r="619" spans="2:14" ht="20.25" customHeight="1" x14ac:dyDescent="0.35">
      <c r="B619" s="592"/>
      <c r="C619" s="602" t="s">
        <v>181</v>
      </c>
      <c r="D619" s="251">
        <v>3</v>
      </c>
      <c r="E619" s="179">
        <v>0</v>
      </c>
      <c r="F619" s="18">
        <v>0</v>
      </c>
      <c r="G619" s="18">
        <v>0</v>
      </c>
      <c r="H619" s="18">
        <v>0</v>
      </c>
      <c r="I619" s="18">
        <v>0</v>
      </c>
      <c r="J619" s="55">
        <v>0</v>
      </c>
      <c r="K619" s="179">
        <v>0</v>
      </c>
      <c r="L619" s="18">
        <v>0</v>
      </c>
      <c r="M619" s="18">
        <v>0</v>
      </c>
      <c r="N619" s="190">
        <v>0</v>
      </c>
    </row>
    <row r="620" spans="2:14" ht="19.5" customHeight="1" x14ac:dyDescent="0.35">
      <c r="B620" s="592"/>
      <c r="C620" s="603"/>
      <c r="D620" s="252">
        <v>4</v>
      </c>
      <c r="E620" s="179">
        <v>0</v>
      </c>
      <c r="F620" s="18">
        <v>0</v>
      </c>
      <c r="G620" s="18">
        <v>0</v>
      </c>
      <c r="H620" s="18">
        <v>0</v>
      </c>
      <c r="I620" s="18">
        <v>0</v>
      </c>
      <c r="J620" s="55">
        <v>0</v>
      </c>
      <c r="K620" s="179">
        <v>0</v>
      </c>
      <c r="L620" s="18">
        <v>0</v>
      </c>
      <c r="M620" s="18">
        <v>0</v>
      </c>
      <c r="N620" s="190">
        <v>0</v>
      </c>
    </row>
    <row r="621" spans="2:14" ht="19.5" customHeight="1" x14ac:dyDescent="0.35">
      <c r="B621" s="592"/>
      <c r="C621" s="603"/>
      <c r="D621" s="252">
        <v>5</v>
      </c>
      <c r="E621" s="179">
        <v>0</v>
      </c>
      <c r="F621" s="18">
        <v>0</v>
      </c>
      <c r="G621" s="18">
        <v>0</v>
      </c>
      <c r="H621" s="18">
        <v>0</v>
      </c>
      <c r="I621" s="18">
        <v>0</v>
      </c>
      <c r="J621" s="55">
        <v>0</v>
      </c>
      <c r="K621" s="179">
        <v>0</v>
      </c>
      <c r="L621" s="18">
        <v>0</v>
      </c>
      <c r="M621" s="18">
        <v>0</v>
      </c>
      <c r="N621" s="190">
        <v>0</v>
      </c>
    </row>
    <row r="622" spans="2:14" ht="19.5" customHeight="1" x14ac:dyDescent="0.35">
      <c r="B622" s="592"/>
      <c r="C622" s="603"/>
      <c r="D622" s="253">
        <v>6</v>
      </c>
      <c r="E622" s="179">
        <v>0</v>
      </c>
      <c r="F622" s="18">
        <v>0</v>
      </c>
      <c r="G622" s="18">
        <v>0</v>
      </c>
      <c r="H622" s="18">
        <v>0</v>
      </c>
      <c r="I622" s="18">
        <v>0</v>
      </c>
      <c r="J622" s="55">
        <v>0</v>
      </c>
      <c r="K622" s="179">
        <v>0</v>
      </c>
      <c r="L622" s="18">
        <v>0</v>
      </c>
      <c r="M622" s="18">
        <v>0</v>
      </c>
      <c r="N622" s="190">
        <v>0</v>
      </c>
    </row>
    <row r="623" spans="2:14" ht="15.75" customHeight="1" thickBot="1" x14ac:dyDescent="0.4">
      <c r="B623" s="592"/>
      <c r="C623" s="604"/>
      <c r="D623" s="250">
        <v>7</v>
      </c>
      <c r="E623" s="183">
        <v>0</v>
      </c>
      <c r="F623" s="26">
        <v>0</v>
      </c>
      <c r="G623" s="26">
        <v>0</v>
      </c>
      <c r="H623" s="26">
        <v>0</v>
      </c>
      <c r="I623" s="26">
        <v>0</v>
      </c>
      <c r="J623" s="83">
        <v>0</v>
      </c>
      <c r="K623" s="183">
        <v>0</v>
      </c>
      <c r="L623" s="26">
        <v>0</v>
      </c>
      <c r="M623" s="26">
        <v>0</v>
      </c>
      <c r="N623" s="189">
        <v>0</v>
      </c>
    </row>
    <row r="624" spans="2:14" ht="15.75" customHeight="1" x14ac:dyDescent="0.35">
      <c r="B624" s="592"/>
      <c r="C624" s="594" t="s">
        <v>152</v>
      </c>
      <c r="D624" s="226" t="s">
        <v>130</v>
      </c>
      <c r="E624" s="179">
        <v>0</v>
      </c>
      <c r="F624" s="18">
        <v>0</v>
      </c>
      <c r="G624" s="18">
        <v>0</v>
      </c>
      <c r="H624" s="18">
        <v>0</v>
      </c>
      <c r="I624" s="18">
        <v>0</v>
      </c>
      <c r="J624" s="55">
        <v>0</v>
      </c>
      <c r="K624" s="179">
        <v>0</v>
      </c>
      <c r="L624" s="18">
        <v>0</v>
      </c>
      <c r="M624" s="18">
        <v>0</v>
      </c>
      <c r="N624" s="190">
        <v>0</v>
      </c>
    </row>
    <row r="625" spans="1:53" ht="20.25" customHeight="1" x14ac:dyDescent="0.35">
      <c r="B625" s="592"/>
      <c r="C625" s="603"/>
      <c r="D625" s="236" t="s">
        <v>131</v>
      </c>
      <c r="E625" s="179">
        <v>0</v>
      </c>
      <c r="F625" s="18">
        <v>0</v>
      </c>
      <c r="G625" s="18">
        <v>0</v>
      </c>
      <c r="H625" s="18">
        <v>0</v>
      </c>
      <c r="I625" s="18">
        <v>0</v>
      </c>
      <c r="J625" s="55">
        <v>0</v>
      </c>
      <c r="K625" s="179">
        <v>0</v>
      </c>
      <c r="L625" s="18">
        <v>0</v>
      </c>
      <c r="M625" s="18">
        <v>0</v>
      </c>
      <c r="N625" s="190">
        <v>0</v>
      </c>
    </row>
    <row r="626" spans="1:53" ht="20.25" customHeight="1" x14ac:dyDescent="0.35">
      <c r="B626" s="592"/>
      <c r="C626" s="603"/>
      <c r="D626" s="236" t="s">
        <v>132</v>
      </c>
      <c r="E626" s="179">
        <v>0</v>
      </c>
      <c r="F626" s="18">
        <v>0</v>
      </c>
      <c r="G626" s="18">
        <v>0</v>
      </c>
      <c r="H626" s="18">
        <v>0</v>
      </c>
      <c r="I626" s="18">
        <v>0</v>
      </c>
      <c r="J626" s="55">
        <v>0</v>
      </c>
      <c r="K626" s="179">
        <v>0</v>
      </c>
      <c r="L626" s="18">
        <v>0</v>
      </c>
      <c r="M626" s="18">
        <v>0</v>
      </c>
      <c r="N626" s="190">
        <v>0</v>
      </c>
    </row>
    <row r="627" spans="1:53" ht="20.25" customHeight="1" x14ac:dyDescent="0.35">
      <c r="B627" s="592"/>
      <c r="C627" s="603"/>
      <c r="D627" s="236" t="s">
        <v>133</v>
      </c>
      <c r="E627" s="179">
        <v>0</v>
      </c>
      <c r="F627" s="18">
        <v>0</v>
      </c>
      <c r="G627" s="18">
        <v>0</v>
      </c>
      <c r="H627" s="18">
        <v>0</v>
      </c>
      <c r="I627" s="18">
        <v>0</v>
      </c>
      <c r="J627" s="55">
        <v>0</v>
      </c>
      <c r="K627" s="179">
        <v>0</v>
      </c>
      <c r="L627" s="18">
        <v>0</v>
      </c>
      <c r="M627" s="18">
        <v>0</v>
      </c>
      <c r="N627" s="190">
        <v>0</v>
      </c>
    </row>
    <row r="628" spans="1:53" ht="16.5" customHeight="1" thickBot="1" x14ac:dyDescent="0.4">
      <c r="B628" s="593"/>
      <c r="C628" s="595"/>
      <c r="D628" s="225" t="s">
        <v>134</v>
      </c>
      <c r="E628" s="183">
        <v>0</v>
      </c>
      <c r="F628" s="26">
        <v>0</v>
      </c>
      <c r="G628" s="26">
        <v>0</v>
      </c>
      <c r="H628" s="26">
        <v>0</v>
      </c>
      <c r="I628" s="26">
        <v>0</v>
      </c>
      <c r="J628" s="83">
        <v>0</v>
      </c>
      <c r="K628" s="183">
        <v>0</v>
      </c>
      <c r="L628" s="26">
        <v>0</v>
      </c>
      <c r="M628" s="26">
        <v>0</v>
      </c>
      <c r="N628" s="189">
        <v>0</v>
      </c>
    </row>
    <row r="629" spans="1:53" s="72" customFormat="1" ht="12" customHeight="1" thickBot="1" x14ac:dyDescent="0.4">
      <c r="A629" s="3"/>
      <c r="B629" s="68"/>
      <c r="C629" s="69"/>
      <c r="D629" s="69"/>
      <c r="E629" s="70"/>
      <c r="F629" s="70"/>
      <c r="G629" s="70"/>
      <c r="H629" s="70"/>
      <c r="I629" s="70"/>
      <c r="J629" s="70"/>
      <c r="K629" s="70"/>
      <c r="L629" s="71"/>
      <c r="M629" s="70"/>
      <c r="N629" s="70"/>
      <c r="O629" s="3"/>
      <c r="P629" s="3"/>
      <c r="Q629" s="3"/>
      <c r="R629" s="3"/>
      <c r="S629" s="3"/>
      <c r="T629" s="3"/>
      <c r="U629" s="3"/>
      <c r="V629" s="3"/>
      <c r="W629" s="3"/>
      <c r="X629" s="3"/>
      <c r="Y629" s="3"/>
      <c r="Z629" s="3"/>
      <c r="AA629" s="3"/>
      <c r="AB629" s="3"/>
      <c r="AC629" s="3"/>
      <c r="AD629" s="3"/>
      <c r="AE629" s="3"/>
      <c r="AF629" s="3"/>
      <c r="AG629" s="3"/>
      <c r="AH629" s="3"/>
      <c r="AI629" s="3"/>
      <c r="AJ629" s="3"/>
      <c r="AK629" s="3"/>
      <c r="AL629" s="3"/>
      <c r="AM629" s="3"/>
      <c r="AN629" s="3"/>
      <c r="AO629" s="3"/>
      <c r="AP629" s="3"/>
      <c r="AQ629" s="3"/>
      <c r="AR629" s="3"/>
      <c r="AS629" s="3"/>
      <c r="AT629" s="3"/>
      <c r="AU629" s="3"/>
      <c r="AV629" s="3"/>
      <c r="AW629" s="3"/>
      <c r="AX629" s="3"/>
      <c r="AY629" s="3"/>
      <c r="AZ629" s="3"/>
      <c r="BA629" s="3"/>
    </row>
    <row r="630" spans="1:53" ht="57.6" customHeight="1" thickBot="1" x14ac:dyDescent="0.55000000000000004">
      <c r="B630" s="205" t="s">
        <v>9</v>
      </c>
      <c r="C630" s="205" t="s">
        <v>51</v>
      </c>
      <c r="D630" s="208" t="s">
        <v>52</v>
      </c>
      <c r="E630" s="73" t="s">
        <v>192</v>
      </c>
      <c r="F630" s="7" t="s">
        <v>193</v>
      </c>
      <c r="G630" s="7" t="s">
        <v>194</v>
      </c>
      <c r="H630" s="7" t="s">
        <v>195</v>
      </c>
      <c r="I630" s="7" t="s">
        <v>196</v>
      </c>
      <c r="J630" s="8" t="s">
        <v>197</v>
      </c>
      <c r="K630" s="74" t="s">
        <v>23</v>
      </c>
      <c r="L630" s="75" t="s">
        <v>21</v>
      </c>
      <c r="M630" s="74" t="s">
        <v>22</v>
      </c>
      <c r="N630" s="8" t="s">
        <v>24</v>
      </c>
    </row>
    <row r="631" spans="1:53" ht="21.6" customHeight="1" thickBot="1" x14ac:dyDescent="0.4">
      <c r="B631" s="591" t="s">
        <v>237</v>
      </c>
      <c r="C631" s="116" t="s">
        <v>205</v>
      </c>
      <c r="D631" s="117" t="s">
        <v>204</v>
      </c>
      <c r="E631" s="129">
        <f>SUM(E632:E633)/2*100</f>
        <v>100</v>
      </c>
      <c r="F631" s="130">
        <f>SUM(F632:F633)/4*100</f>
        <v>100</v>
      </c>
      <c r="G631" s="130">
        <f t="shared" ref="G631:H631" si="17">SUM(G632:G633)/4*100</f>
        <v>100</v>
      </c>
      <c r="H631" s="130">
        <f t="shared" si="17"/>
        <v>100</v>
      </c>
      <c r="I631" s="130">
        <f>SUM(I632:I633)/9*100</f>
        <v>100</v>
      </c>
      <c r="J631" s="185">
        <f>SUM(J632:J633)/11*100</f>
        <v>100</v>
      </c>
      <c r="K631" s="168">
        <f t="shared" ref="K631:N631" si="18">SUM(K632:K633)/11*100</f>
        <v>0</v>
      </c>
      <c r="L631" s="194">
        <f t="shared" si="18"/>
        <v>100</v>
      </c>
      <c r="M631" s="130">
        <f t="shared" si="18"/>
        <v>0</v>
      </c>
      <c r="N631" s="185">
        <f t="shared" si="18"/>
        <v>100</v>
      </c>
    </row>
    <row r="632" spans="1:53" ht="15" customHeight="1" x14ac:dyDescent="0.35">
      <c r="B632" s="592"/>
      <c r="C632" s="594" t="s">
        <v>156</v>
      </c>
      <c r="D632" s="254" t="s">
        <v>251</v>
      </c>
      <c r="E632" s="48">
        <v>1</v>
      </c>
      <c r="F632" s="18">
        <v>1</v>
      </c>
      <c r="G632" s="18">
        <v>1</v>
      </c>
      <c r="H632" s="18">
        <v>1</v>
      </c>
      <c r="I632" s="18">
        <v>5</v>
      </c>
      <c r="J632" s="19">
        <v>6</v>
      </c>
      <c r="K632" s="48">
        <v>0</v>
      </c>
      <c r="L632" s="18">
        <v>6</v>
      </c>
      <c r="M632" s="18">
        <v>0</v>
      </c>
      <c r="N632" s="19">
        <v>6</v>
      </c>
    </row>
    <row r="633" spans="1:53" ht="15.75" customHeight="1" thickBot="1" x14ac:dyDescent="0.4">
      <c r="B633" s="592"/>
      <c r="C633" s="595"/>
      <c r="D633" s="230" t="s">
        <v>252</v>
      </c>
      <c r="E633" s="24">
        <v>1</v>
      </c>
      <c r="F633" s="22">
        <v>3</v>
      </c>
      <c r="G633" s="22">
        <v>3</v>
      </c>
      <c r="H633" s="22">
        <v>3</v>
      </c>
      <c r="I633" s="22">
        <v>4</v>
      </c>
      <c r="J633" s="61">
        <v>5</v>
      </c>
      <c r="K633" s="24">
        <v>0</v>
      </c>
      <c r="L633" s="22">
        <v>5</v>
      </c>
      <c r="M633" s="22">
        <v>0</v>
      </c>
      <c r="N633" s="61">
        <v>5</v>
      </c>
    </row>
    <row r="634" spans="1:53" ht="24" customHeight="1" x14ac:dyDescent="0.35">
      <c r="B634" s="592"/>
      <c r="C634" s="594" t="s">
        <v>157</v>
      </c>
      <c r="D634" s="234" t="s">
        <v>7</v>
      </c>
      <c r="E634" s="16">
        <v>2</v>
      </c>
      <c r="F634" s="14">
        <v>4</v>
      </c>
      <c r="G634" s="14">
        <v>4</v>
      </c>
      <c r="H634" s="14">
        <v>4</v>
      </c>
      <c r="I634" s="14">
        <v>7</v>
      </c>
      <c r="J634" s="32">
        <v>9</v>
      </c>
      <c r="K634" s="16">
        <v>0</v>
      </c>
      <c r="L634" s="14">
        <v>9</v>
      </c>
      <c r="M634" s="14">
        <v>0</v>
      </c>
      <c r="N634" s="32">
        <v>9</v>
      </c>
    </row>
    <row r="635" spans="1:53" ht="19.5" customHeight="1" thickBot="1" x14ac:dyDescent="0.4">
      <c r="B635" s="592"/>
      <c r="C635" s="595"/>
      <c r="D635" s="228" t="s">
        <v>8</v>
      </c>
      <c r="E635" s="45">
        <v>0</v>
      </c>
      <c r="F635" s="26">
        <v>0</v>
      </c>
      <c r="G635" s="26">
        <v>0</v>
      </c>
      <c r="H635" s="26">
        <v>0</v>
      </c>
      <c r="I635" s="26">
        <v>2</v>
      </c>
      <c r="J635" s="27">
        <v>2</v>
      </c>
      <c r="K635" s="45">
        <v>0</v>
      </c>
      <c r="L635" s="26">
        <v>2</v>
      </c>
      <c r="M635" s="26">
        <v>0</v>
      </c>
      <c r="N635" s="27">
        <v>2</v>
      </c>
    </row>
    <row r="636" spans="1:53" ht="16.5" customHeight="1" x14ac:dyDescent="0.35">
      <c r="B636" s="592"/>
      <c r="C636" s="602" t="s">
        <v>139</v>
      </c>
      <c r="D636" s="255" t="s">
        <v>158</v>
      </c>
      <c r="E636" s="48">
        <v>0</v>
      </c>
      <c r="F636" s="18">
        <v>0</v>
      </c>
      <c r="G636" s="18">
        <v>0</v>
      </c>
      <c r="H636" s="18">
        <v>0</v>
      </c>
      <c r="I636" s="18">
        <v>0</v>
      </c>
      <c r="J636" s="19">
        <v>0</v>
      </c>
      <c r="K636" s="48">
        <v>0</v>
      </c>
      <c r="L636" s="18">
        <v>0</v>
      </c>
      <c r="M636" s="18">
        <v>0</v>
      </c>
      <c r="N636" s="19">
        <v>0</v>
      </c>
    </row>
    <row r="637" spans="1:53" ht="15.75" customHeight="1" x14ac:dyDescent="0.35">
      <c r="B637" s="592"/>
      <c r="C637" s="603"/>
      <c r="D637" s="250" t="s">
        <v>144</v>
      </c>
      <c r="E637" s="37">
        <v>0</v>
      </c>
      <c r="F637" s="35">
        <v>0</v>
      </c>
      <c r="G637" s="35">
        <v>0</v>
      </c>
      <c r="H637" s="35">
        <v>0</v>
      </c>
      <c r="I637" s="35">
        <v>0</v>
      </c>
      <c r="J637" s="39">
        <v>0</v>
      </c>
      <c r="K637" s="37">
        <v>0</v>
      </c>
      <c r="L637" s="35">
        <v>0</v>
      </c>
      <c r="M637" s="35">
        <v>0</v>
      </c>
      <c r="N637" s="39">
        <v>0</v>
      </c>
    </row>
    <row r="638" spans="1:53" ht="15" customHeight="1" x14ac:dyDescent="0.35">
      <c r="B638" s="592"/>
      <c r="C638" s="603"/>
      <c r="D638" s="250" t="s">
        <v>159</v>
      </c>
      <c r="E638" s="37">
        <v>0</v>
      </c>
      <c r="F638" s="35">
        <v>0</v>
      </c>
      <c r="G638" s="35">
        <v>0</v>
      </c>
      <c r="H638" s="35">
        <v>0</v>
      </c>
      <c r="I638" s="35">
        <v>0</v>
      </c>
      <c r="J638" s="39">
        <v>0</v>
      </c>
      <c r="K638" s="37">
        <v>0</v>
      </c>
      <c r="L638" s="35">
        <v>0</v>
      </c>
      <c r="M638" s="35">
        <v>0</v>
      </c>
      <c r="N638" s="39">
        <v>0</v>
      </c>
    </row>
    <row r="639" spans="1:53" ht="13.5" customHeight="1" x14ac:dyDescent="0.35">
      <c r="B639" s="592"/>
      <c r="C639" s="603"/>
      <c r="D639" s="250" t="s">
        <v>57</v>
      </c>
      <c r="E639" s="37">
        <v>0</v>
      </c>
      <c r="F639" s="35">
        <v>0</v>
      </c>
      <c r="G639" s="35">
        <v>0</v>
      </c>
      <c r="H639" s="35">
        <v>0</v>
      </c>
      <c r="I639" s="35">
        <v>0</v>
      </c>
      <c r="J639" s="39">
        <v>0</v>
      </c>
      <c r="K639" s="37">
        <v>0</v>
      </c>
      <c r="L639" s="35">
        <v>0</v>
      </c>
      <c r="M639" s="35">
        <v>0</v>
      </c>
      <c r="N639" s="39">
        <v>0</v>
      </c>
    </row>
    <row r="640" spans="1:53" ht="13.9" thickBot="1" x14ac:dyDescent="0.4">
      <c r="B640" s="592"/>
      <c r="C640" s="604"/>
      <c r="D640" s="233" t="s">
        <v>160</v>
      </c>
      <c r="E640" s="45">
        <v>0</v>
      </c>
      <c r="F640" s="26">
        <v>0</v>
      </c>
      <c r="G640" s="26">
        <v>0</v>
      </c>
      <c r="H640" s="26">
        <v>0</v>
      </c>
      <c r="I640" s="26">
        <v>0</v>
      </c>
      <c r="J640" s="27">
        <v>0</v>
      </c>
      <c r="K640" s="45">
        <v>0</v>
      </c>
      <c r="L640" s="26">
        <v>0</v>
      </c>
      <c r="M640" s="26">
        <v>0</v>
      </c>
      <c r="N640" s="27">
        <v>0</v>
      </c>
    </row>
    <row r="641" spans="2:14" ht="15.75" customHeight="1" x14ac:dyDescent="0.35">
      <c r="B641" s="592"/>
      <c r="C641" s="594" t="s">
        <v>161</v>
      </c>
      <c r="D641" s="226" t="s">
        <v>29</v>
      </c>
      <c r="E641" s="55">
        <v>1</v>
      </c>
      <c r="F641" s="18">
        <v>2</v>
      </c>
      <c r="G641" s="18">
        <v>2</v>
      </c>
      <c r="H641" s="18">
        <v>2</v>
      </c>
      <c r="I641" s="18">
        <v>3</v>
      </c>
      <c r="J641" s="19">
        <v>3</v>
      </c>
      <c r="K641" s="55">
        <v>0</v>
      </c>
      <c r="L641" s="18">
        <v>3</v>
      </c>
      <c r="M641" s="18">
        <v>0</v>
      </c>
      <c r="N641" s="19">
        <v>3</v>
      </c>
    </row>
    <row r="642" spans="2:14" ht="25.5" customHeight="1" thickBot="1" x14ac:dyDescent="0.4">
      <c r="B642" s="592"/>
      <c r="C642" s="595"/>
      <c r="D642" s="225" t="s">
        <v>30</v>
      </c>
      <c r="E642" s="83">
        <v>1</v>
      </c>
      <c r="F642" s="26">
        <v>2</v>
      </c>
      <c r="G642" s="26">
        <v>2</v>
      </c>
      <c r="H642" s="26">
        <v>0</v>
      </c>
      <c r="I642" s="26">
        <v>2</v>
      </c>
      <c r="J642" s="27">
        <v>2</v>
      </c>
      <c r="K642" s="83">
        <v>0</v>
      </c>
      <c r="L642" s="26">
        <v>2</v>
      </c>
      <c r="M642" s="26">
        <v>0</v>
      </c>
      <c r="N642" s="27">
        <v>2</v>
      </c>
    </row>
    <row r="643" spans="2:14" x14ac:dyDescent="0.35">
      <c r="B643" s="592"/>
      <c r="C643" s="609" t="s">
        <v>172</v>
      </c>
      <c r="D643" s="236" t="s">
        <v>29</v>
      </c>
      <c r="E643" s="55">
        <v>0</v>
      </c>
      <c r="F643" s="18">
        <v>0</v>
      </c>
      <c r="G643" s="18">
        <v>0</v>
      </c>
      <c r="H643" s="18">
        <v>0</v>
      </c>
      <c r="I643" s="18">
        <v>0</v>
      </c>
      <c r="J643" s="19">
        <v>0</v>
      </c>
      <c r="K643" s="55">
        <v>0</v>
      </c>
      <c r="L643" s="18">
        <v>0</v>
      </c>
      <c r="M643" s="18">
        <v>0</v>
      </c>
      <c r="N643" s="19">
        <v>0</v>
      </c>
    </row>
    <row r="644" spans="2:14" ht="15.75" customHeight="1" thickBot="1" x14ac:dyDescent="0.4">
      <c r="B644" s="592"/>
      <c r="C644" s="610"/>
      <c r="D644" s="225" t="s">
        <v>30</v>
      </c>
      <c r="E644" s="45">
        <v>0</v>
      </c>
      <c r="F644" s="26">
        <v>0</v>
      </c>
      <c r="G644" s="26">
        <v>0</v>
      </c>
      <c r="H644" s="26">
        <v>0</v>
      </c>
      <c r="I644" s="26">
        <v>0</v>
      </c>
      <c r="J644" s="27">
        <v>0</v>
      </c>
      <c r="K644" s="45">
        <v>0</v>
      </c>
      <c r="L644" s="26">
        <v>0</v>
      </c>
      <c r="M644" s="26">
        <v>0</v>
      </c>
      <c r="N644" s="27">
        <v>0</v>
      </c>
    </row>
    <row r="645" spans="2:14" x14ac:dyDescent="0.35">
      <c r="B645" s="592"/>
      <c r="C645" s="609" t="s">
        <v>162</v>
      </c>
      <c r="D645" s="236" t="s">
        <v>29</v>
      </c>
      <c r="E645" s="55">
        <v>1</v>
      </c>
      <c r="F645" s="18">
        <v>2</v>
      </c>
      <c r="G645" s="18">
        <v>2</v>
      </c>
      <c r="H645" s="18">
        <v>2</v>
      </c>
      <c r="I645" s="18">
        <v>3</v>
      </c>
      <c r="J645" s="19">
        <v>3</v>
      </c>
      <c r="K645" s="55">
        <v>0</v>
      </c>
      <c r="L645" s="18">
        <v>3</v>
      </c>
      <c r="M645" s="18">
        <v>0</v>
      </c>
      <c r="N645" s="19">
        <v>3</v>
      </c>
    </row>
    <row r="646" spans="2:14" ht="15.75" customHeight="1" thickBot="1" x14ac:dyDescent="0.4">
      <c r="B646" s="592"/>
      <c r="C646" s="610"/>
      <c r="D646" s="225" t="s">
        <v>30</v>
      </c>
      <c r="E646" s="45">
        <v>1</v>
      </c>
      <c r="F646" s="26">
        <v>2</v>
      </c>
      <c r="G646" s="26">
        <v>2</v>
      </c>
      <c r="H646" s="26">
        <v>2</v>
      </c>
      <c r="I646" s="26">
        <v>2</v>
      </c>
      <c r="J646" s="27">
        <v>2</v>
      </c>
      <c r="K646" s="45">
        <v>0</v>
      </c>
      <c r="L646" s="26">
        <v>2</v>
      </c>
      <c r="M646" s="26">
        <v>0</v>
      </c>
      <c r="N646" s="27">
        <v>2</v>
      </c>
    </row>
    <row r="647" spans="2:14" x14ac:dyDescent="0.35">
      <c r="B647" s="592"/>
      <c r="C647" s="609" t="s">
        <v>163</v>
      </c>
      <c r="D647" s="236" t="s">
        <v>29</v>
      </c>
      <c r="E647" s="55">
        <v>0</v>
      </c>
      <c r="F647" s="18">
        <v>0</v>
      </c>
      <c r="G647" s="18">
        <v>0</v>
      </c>
      <c r="H647" s="18">
        <v>0</v>
      </c>
      <c r="I647" s="18">
        <v>0</v>
      </c>
      <c r="J647" s="19">
        <v>0</v>
      </c>
      <c r="K647" s="55">
        <v>0</v>
      </c>
      <c r="L647" s="18">
        <v>0</v>
      </c>
      <c r="M647" s="18">
        <v>0</v>
      </c>
      <c r="N647" s="19">
        <v>0</v>
      </c>
    </row>
    <row r="648" spans="2:14" ht="15.75" customHeight="1" thickBot="1" x14ac:dyDescent="0.4">
      <c r="B648" s="592"/>
      <c r="C648" s="610"/>
      <c r="D648" s="225" t="s">
        <v>30</v>
      </c>
      <c r="E648" s="45">
        <v>0</v>
      </c>
      <c r="F648" s="26">
        <v>0</v>
      </c>
      <c r="G648" s="26">
        <v>0</v>
      </c>
      <c r="H648" s="26">
        <v>0</v>
      </c>
      <c r="I648" s="26">
        <v>0</v>
      </c>
      <c r="J648" s="27">
        <v>0</v>
      </c>
      <c r="K648" s="45">
        <v>0</v>
      </c>
      <c r="L648" s="26">
        <v>0</v>
      </c>
      <c r="M648" s="26">
        <v>0</v>
      </c>
      <c r="N648" s="27">
        <v>0</v>
      </c>
    </row>
    <row r="649" spans="2:14" ht="20.25" customHeight="1" x14ac:dyDescent="0.35">
      <c r="B649" s="592"/>
      <c r="C649" s="602" t="s">
        <v>164</v>
      </c>
      <c r="D649" s="235" t="s">
        <v>0</v>
      </c>
      <c r="E649" s="55">
        <v>0</v>
      </c>
      <c r="F649" s="18">
        <v>0</v>
      </c>
      <c r="G649" s="18">
        <v>0</v>
      </c>
      <c r="H649" s="18">
        <v>0</v>
      </c>
      <c r="I649" s="18">
        <v>0</v>
      </c>
      <c r="J649" s="19">
        <v>0</v>
      </c>
      <c r="K649" s="55">
        <v>0</v>
      </c>
      <c r="L649" s="18">
        <v>0</v>
      </c>
      <c r="M649" s="18">
        <v>0</v>
      </c>
      <c r="N649" s="19">
        <v>0</v>
      </c>
    </row>
    <row r="650" spans="2:14" ht="15.75" customHeight="1" thickBot="1" x14ac:dyDescent="0.4">
      <c r="B650" s="592"/>
      <c r="C650" s="604"/>
      <c r="D650" s="225" t="s">
        <v>1</v>
      </c>
      <c r="E650" s="126">
        <v>1</v>
      </c>
      <c r="F650" s="26">
        <v>3</v>
      </c>
      <c r="G650" s="26">
        <v>3</v>
      </c>
      <c r="H650" s="26">
        <v>3</v>
      </c>
      <c r="I650" s="26">
        <v>4</v>
      </c>
      <c r="J650" s="27">
        <v>5</v>
      </c>
      <c r="K650" s="126">
        <v>0</v>
      </c>
      <c r="L650" s="26">
        <v>5</v>
      </c>
      <c r="M650" s="26">
        <v>0</v>
      </c>
      <c r="N650" s="27">
        <v>5</v>
      </c>
    </row>
    <row r="651" spans="2:14" ht="20.25" customHeight="1" x14ac:dyDescent="0.35">
      <c r="B651" s="592"/>
      <c r="C651" s="602" t="s">
        <v>165</v>
      </c>
      <c r="D651" s="256" t="s">
        <v>10</v>
      </c>
      <c r="E651" s="55">
        <v>0</v>
      </c>
      <c r="F651" s="18">
        <v>2</v>
      </c>
      <c r="G651" s="18">
        <v>2</v>
      </c>
      <c r="H651" s="18">
        <v>2</v>
      </c>
      <c r="I651" s="18">
        <v>2</v>
      </c>
      <c r="J651" s="19">
        <v>2</v>
      </c>
      <c r="K651" s="55">
        <v>0</v>
      </c>
      <c r="L651" s="18">
        <v>2</v>
      </c>
      <c r="M651" s="18">
        <v>0</v>
      </c>
      <c r="N651" s="19">
        <v>2</v>
      </c>
    </row>
    <row r="652" spans="2:14" ht="19.5" customHeight="1" x14ac:dyDescent="0.35">
      <c r="B652" s="592"/>
      <c r="C652" s="603"/>
      <c r="D652" s="257" t="s">
        <v>11</v>
      </c>
      <c r="E652" s="55">
        <v>1</v>
      </c>
      <c r="F652" s="18">
        <v>1</v>
      </c>
      <c r="G652" s="18">
        <v>1</v>
      </c>
      <c r="H652" s="18">
        <v>1</v>
      </c>
      <c r="I652" s="18">
        <v>2</v>
      </c>
      <c r="J652" s="19">
        <v>3</v>
      </c>
      <c r="K652" s="55">
        <v>0</v>
      </c>
      <c r="L652" s="18">
        <v>3</v>
      </c>
      <c r="M652" s="18">
        <v>0</v>
      </c>
      <c r="N652" s="19">
        <v>3</v>
      </c>
    </row>
    <row r="653" spans="2:14" ht="19.5" customHeight="1" x14ac:dyDescent="0.35">
      <c r="B653" s="592"/>
      <c r="C653" s="603"/>
      <c r="D653" s="257" t="s">
        <v>12</v>
      </c>
      <c r="E653" s="55">
        <v>0</v>
      </c>
      <c r="F653" s="18">
        <v>0</v>
      </c>
      <c r="G653" s="18">
        <v>0</v>
      </c>
      <c r="H653" s="18">
        <v>0</v>
      </c>
      <c r="I653" s="18">
        <v>0</v>
      </c>
      <c r="J653" s="19">
        <v>0</v>
      </c>
      <c r="K653" s="55">
        <v>0</v>
      </c>
      <c r="L653" s="18">
        <v>0</v>
      </c>
      <c r="M653" s="18">
        <v>0</v>
      </c>
      <c r="N653" s="19">
        <v>0</v>
      </c>
    </row>
    <row r="654" spans="2:14" ht="18.600000000000001" customHeight="1" thickBot="1" x14ac:dyDescent="0.4">
      <c r="B654" s="592"/>
      <c r="C654" s="604"/>
      <c r="D654" s="233" t="s">
        <v>13</v>
      </c>
      <c r="E654" s="126">
        <v>0</v>
      </c>
      <c r="F654" s="26">
        <v>0</v>
      </c>
      <c r="G654" s="26">
        <v>0</v>
      </c>
      <c r="H654" s="26">
        <v>0</v>
      </c>
      <c r="I654" s="26">
        <v>0</v>
      </c>
      <c r="J654" s="27">
        <v>0</v>
      </c>
      <c r="K654" s="126">
        <v>0</v>
      </c>
      <c r="L654" s="26">
        <v>0</v>
      </c>
      <c r="M654" s="26">
        <v>0</v>
      </c>
      <c r="N654" s="27">
        <v>0</v>
      </c>
    </row>
    <row r="655" spans="2:14" ht="20.25" customHeight="1" x14ac:dyDescent="0.35">
      <c r="B655" s="592"/>
      <c r="C655" s="602" t="s">
        <v>166</v>
      </c>
      <c r="D655" s="251" t="s">
        <v>29</v>
      </c>
      <c r="E655" s="55">
        <v>0</v>
      </c>
      <c r="F655" s="18">
        <v>0</v>
      </c>
      <c r="G655" s="18">
        <v>0</v>
      </c>
      <c r="H655" s="18">
        <v>0</v>
      </c>
      <c r="I655" s="18">
        <v>0</v>
      </c>
      <c r="J655" s="19">
        <v>0</v>
      </c>
      <c r="K655" s="55">
        <v>0</v>
      </c>
      <c r="L655" s="18">
        <v>0</v>
      </c>
      <c r="M655" s="18">
        <v>0</v>
      </c>
      <c r="N655" s="19">
        <v>0</v>
      </c>
    </row>
    <row r="656" spans="2:14" ht="15.75" customHeight="1" thickBot="1" x14ac:dyDescent="0.4">
      <c r="B656" s="592"/>
      <c r="C656" s="604"/>
      <c r="D656" s="250" t="s">
        <v>30</v>
      </c>
      <c r="E656" s="126">
        <v>0</v>
      </c>
      <c r="F656" s="26">
        <v>0</v>
      </c>
      <c r="G656" s="26">
        <v>0</v>
      </c>
      <c r="H656" s="26">
        <v>0</v>
      </c>
      <c r="I656" s="26">
        <v>0</v>
      </c>
      <c r="J656" s="27">
        <v>0</v>
      </c>
      <c r="K656" s="126">
        <v>0</v>
      </c>
      <c r="L656" s="26">
        <v>0</v>
      </c>
      <c r="M656" s="26">
        <v>0</v>
      </c>
      <c r="N656" s="27">
        <v>0</v>
      </c>
    </row>
    <row r="657" spans="1:53" ht="18.600000000000001" customHeight="1" x14ac:dyDescent="0.35">
      <c r="B657" s="592"/>
      <c r="C657" s="594" t="s">
        <v>167</v>
      </c>
      <c r="D657" s="226" t="s">
        <v>120</v>
      </c>
      <c r="E657" s="55">
        <v>1</v>
      </c>
      <c r="F657" s="18">
        <v>3</v>
      </c>
      <c r="G657" s="18">
        <v>3</v>
      </c>
      <c r="H657" s="18">
        <v>3</v>
      </c>
      <c r="I657" s="18">
        <v>4</v>
      </c>
      <c r="J657" s="19">
        <v>5</v>
      </c>
      <c r="K657" s="55">
        <v>0</v>
      </c>
      <c r="L657" s="18">
        <v>5</v>
      </c>
      <c r="M657" s="18">
        <v>0</v>
      </c>
      <c r="N657" s="19">
        <v>5</v>
      </c>
    </row>
    <row r="658" spans="1:53" ht="17.100000000000001" customHeight="1" x14ac:dyDescent="0.35">
      <c r="B658" s="592"/>
      <c r="C658" s="603"/>
      <c r="D658" s="236" t="s">
        <v>103</v>
      </c>
      <c r="E658" s="55">
        <v>0</v>
      </c>
      <c r="F658" s="18">
        <v>0</v>
      </c>
      <c r="G658" s="18">
        <v>0</v>
      </c>
      <c r="H658" s="18">
        <v>0</v>
      </c>
      <c r="I658" s="18">
        <v>0</v>
      </c>
      <c r="J658" s="19">
        <v>0</v>
      </c>
      <c r="K658" s="55">
        <v>0</v>
      </c>
      <c r="L658" s="18">
        <v>0</v>
      </c>
      <c r="M658" s="18">
        <v>0</v>
      </c>
      <c r="N658" s="19">
        <v>0</v>
      </c>
    </row>
    <row r="659" spans="1:53" ht="16.5" customHeight="1" thickBot="1" x14ac:dyDescent="0.4">
      <c r="B659" s="592"/>
      <c r="C659" s="595"/>
      <c r="D659" s="225" t="s">
        <v>122</v>
      </c>
      <c r="E659" s="83">
        <v>0</v>
      </c>
      <c r="F659" s="26">
        <v>0</v>
      </c>
      <c r="G659" s="26">
        <v>0</v>
      </c>
      <c r="H659" s="26">
        <v>0</v>
      </c>
      <c r="I659" s="26">
        <v>0</v>
      </c>
      <c r="J659" s="27">
        <v>0</v>
      </c>
      <c r="K659" s="83">
        <v>0</v>
      </c>
      <c r="L659" s="26">
        <v>0</v>
      </c>
      <c r="M659" s="26">
        <v>0</v>
      </c>
      <c r="N659" s="27">
        <v>0</v>
      </c>
    </row>
    <row r="660" spans="1:53" ht="19.5" customHeight="1" x14ac:dyDescent="0.35">
      <c r="B660" s="592"/>
      <c r="C660" s="602" t="s">
        <v>183</v>
      </c>
      <c r="D660" s="256" t="s">
        <v>10</v>
      </c>
      <c r="E660" s="55">
        <v>0</v>
      </c>
      <c r="F660" s="18">
        <v>0</v>
      </c>
      <c r="G660" s="18">
        <v>0</v>
      </c>
      <c r="H660" s="18">
        <v>0</v>
      </c>
      <c r="I660" s="18">
        <v>0</v>
      </c>
      <c r="J660" s="19">
        <v>1</v>
      </c>
      <c r="K660" s="55">
        <v>0</v>
      </c>
      <c r="L660" s="18">
        <v>1</v>
      </c>
      <c r="M660" s="18">
        <v>0</v>
      </c>
      <c r="N660" s="19">
        <v>1</v>
      </c>
    </row>
    <row r="661" spans="1:53" ht="15.6" customHeight="1" x14ac:dyDescent="0.35">
      <c r="B661" s="592"/>
      <c r="C661" s="603"/>
      <c r="D661" s="257" t="s">
        <v>11</v>
      </c>
      <c r="E661" s="55">
        <v>1</v>
      </c>
      <c r="F661" s="18">
        <v>1</v>
      </c>
      <c r="G661" s="18">
        <v>1</v>
      </c>
      <c r="H661" s="18">
        <v>1</v>
      </c>
      <c r="I661" s="18">
        <v>5</v>
      </c>
      <c r="J661" s="19">
        <v>5</v>
      </c>
      <c r="K661" s="55">
        <v>0</v>
      </c>
      <c r="L661" s="18">
        <v>5</v>
      </c>
      <c r="M661" s="18">
        <v>0</v>
      </c>
      <c r="N661" s="19">
        <v>5</v>
      </c>
    </row>
    <row r="662" spans="1:53" ht="17.100000000000001" customHeight="1" x14ac:dyDescent="0.35">
      <c r="B662" s="592"/>
      <c r="C662" s="603"/>
      <c r="D662" s="257" t="s">
        <v>12</v>
      </c>
      <c r="E662" s="55">
        <v>0</v>
      </c>
      <c r="F662" s="18">
        <v>0</v>
      </c>
      <c r="G662" s="18">
        <v>0</v>
      </c>
      <c r="H662" s="18">
        <v>0</v>
      </c>
      <c r="I662" s="18">
        <v>0</v>
      </c>
      <c r="J662" s="19">
        <v>0</v>
      </c>
      <c r="K662" s="55">
        <v>0</v>
      </c>
      <c r="L662" s="18">
        <v>0</v>
      </c>
      <c r="M662" s="18">
        <v>0</v>
      </c>
      <c r="N662" s="19">
        <v>0</v>
      </c>
    </row>
    <row r="663" spans="1:53" ht="17.45" customHeight="1" x14ac:dyDescent="0.35">
      <c r="B663" s="592"/>
      <c r="C663" s="603"/>
      <c r="D663" s="257" t="s">
        <v>13</v>
      </c>
      <c r="E663" s="55">
        <v>0</v>
      </c>
      <c r="F663" s="18">
        <v>0</v>
      </c>
      <c r="G663" s="18">
        <v>0</v>
      </c>
      <c r="H663" s="18">
        <v>0</v>
      </c>
      <c r="I663" s="18">
        <v>0</v>
      </c>
      <c r="J663" s="19">
        <v>0</v>
      </c>
      <c r="K663" s="55">
        <v>0</v>
      </c>
      <c r="L663" s="18">
        <v>0</v>
      </c>
      <c r="M663" s="18">
        <v>0</v>
      </c>
      <c r="N663" s="19">
        <v>0</v>
      </c>
    </row>
    <row r="664" spans="1:53" ht="21" customHeight="1" thickBot="1" x14ac:dyDescent="0.4">
      <c r="B664" s="592"/>
      <c r="C664" s="604"/>
      <c r="D664" s="257" t="s">
        <v>169</v>
      </c>
      <c r="E664" s="126">
        <v>0</v>
      </c>
      <c r="F664" s="26">
        <v>0</v>
      </c>
      <c r="G664" s="26">
        <v>0</v>
      </c>
      <c r="H664" s="26">
        <v>0</v>
      </c>
      <c r="I664" s="26">
        <v>0</v>
      </c>
      <c r="J664" s="27">
        <v>0</v>
      </c>
      <c r="K664" s="126">
        <v>0</v>
      </c>
      <c r="L664" s="26">
        <v>0</v>
      </c>
      <c r="M664" s="26">
        <v>0</v>
      </c>
      <c r="N664" s="27">
        <v>0</v>
      </c>
    </row>
    <row r="665" spans="1:53" ht="20.25" customHeight="1" x14ac:dyDescent="0.35">
      <c r="B665" s="592"/>
      <c r="C665" s="602" t="s">
        <v>168</v>
      </c>
      <c r="D665" s="251" t="s">
        <v>29</v>
      </c>
      <c r="E665" s="55">
        <v>0</v>
      </c>
      <c r="F665" s="18">
        <v>0</v>
      </c>
      <c r="G665" s="18">
        <v>0</v>
      </c>
      <c r="H665" s="18">
        <v>0</v>
      </c>
      <c r="I665" s="18">
        <v>0</v>
      </c>
      <c r="J665" s="19">
        <v>0</v>
      </c>
      <c r="K665" s="55">
        <v>0</v>
      </c>
      <c r="L665" s="18">
        <v>0</v>
      </c>
      <c r="M665" s="18">
        <v>0</v>
      </c>
      <c r="N665" s="19">
        <v>0</v>
      </c>
    </row>
    <row r="666" spans="1:53" ht="15.75" customHeight="1" thickBot="1" x14ac:dyDescent="0.4">
      <c r="B666" s="592"/>
      <c r="C666" s="604"/>
      <c r="D666" s="250" t="s">
        <v>30</v>
      </c>
      <c r="E666" s="126">
        <v>0</v>
      </c>
      <c r="F666" s="26">
        <v>0</v>
      </c>
      <c r="G666" s="26">
        <v>0</v>
      </c>
      <c r="H666" s="26">
        <v>0</v>
      </c>
      <c r="I666" s="26">
        <v>0</v>
      </c>
      <c r="J666" s="27">
        <v>0</v>
      </c>
      <c r="K666" s="126">
        <v>0</v>
      </c>
      <c r="L666" s="26">
        <v>0</v>
      </c>
      <c r="M666" s="26">
        <v>0</v>
      </c>
      <c r="N666" s="27">
        <v>0</v>
      </c>
    </row>
    <row r="667" spans="1:53" ht="20.25" customHeight="1" x14ac:dyDescent="0.35">
      <c r="B667" s="592"/>
      <c r="C667" s="602" t="s">
        <v>168</v>
      </c>
      <c r="D667" s="251" t="s">
        <v>170</v>
      </c>
      <c r="E667" s="55">
        <v>0</v>
      </c>
      <c r="F667" s="18">
        <v>0</v>
      </c>
      <c r="G667" s="18">
        <v>0</v>
      </c>
      <c r="H667" s="18">
        <v>0</v>
      </c>
      <c r="I667" s="18">
        <v>0</v>
      </c>
      <c r="J667" s="19">
        <v>0</v>
      </c>
      <c r="K667" s="55">
        <v>0</v>
      </c>
      <c r="L667" s="18">
        <v>0</v>
      </c>
      <c r="M667" s="18">
        <v>0</v>
      </c>
      <c r="N667" s="19">
        <v>0</v>
      </c>
    </row>
    <row r="668" spans="1:53" ht="15.75" customHeight="1" thickBot="1" x14ac:dyDescent="0.4">
      <c r="B668" s="592"/>
      <c r="C668" s="604"/>
      <c r="D668" s="250" t="s">
        <v>171</v>
      </c>
      <c r="E668" s="126">
        <v>0</v>
      </c>
      <c r="F668" s="26">
        <v>0</v>
      </c>
      <c r="G668" s="26">
        <v>0</v>
      </c>
      <c r="H668" s="26">
        <v>0</v>
      </c>
      <c r="I668" s="26">
        <v>0</v>
      </c>
      <c r="J668" s="27">
        <v>0</v>
      </c>
      <c r="K668" s="126">
        <v>0</v>
      </c>
      <c r="L668" s="26">
        <v>0</v>
      </c>
      <c r="M668" s="26">
        <v>0</v>
      </c>
      <c r="N668" s="27">
        <v>0</v>
      </c>
    </row>
    <row r="669" spans="1:53" ht="15.75" customHeight="1" x14ac:dyDescent="0.35">
      <c r="B669" s="592"/>
      <c r="C669" s="594" t="s">
        <v>182</v>
      </c>
      <c r="D669" s="226" t="s">
        <v>120</v>
      </c>
      <c r="E669" s="55">
        <v>1</v>
      </c>
      <c r="F669" s="18">
        <v>1</v>
      </c>
      <c r="G669" s="18">
        <v>1</v>
      </c>
      <c r="H669" s="18">
        <v>1</v>
      </c>
      <c r="I669" s="18">
        <v>5</v>
      </c>
      <c r="J669" s="19">
        <v>6</v>
      </c>
      <c r="K669" s="55">
        <v>0</v>
      </c>
      <c r="L669" s="18">
        <v>6</v>
      </c>
      <c r="M669" s="18">
        <v>0</v>
      </c>
      <c r="N669" s="19">
        <v>6</v>
      </c>
    </row>
    <row r="670" spans="1:53" ht="20.25" customHeight="1" x14ac:dyDescent="0.35">
      <c r="B670" s="592"/>
      <c r="C670" s="603"/>
      <c r="D670" s="236" t="s">
        <v>103</v>
      </c>
      <c r="E670" s="55">
        <v>0</v>
      </c>
      <c r="F670" s="18">
        <v>0</v>
      </c>
      <c r="G670" s="18">
        <v>0</v>
      </c>
      <c r="H670" s="18">
        <v>0</v>
      </c>
      <c r="I670" s="18">
        <v>0</v>
      </c>
      <c r="J670" s="19">
        <v>0</v>
      </c>
      <c r="K670" s="55">
        <v>0</v>
      </c>
      <c r="L670" s="18">
        <v>0</v>
      </c>
      <c r="M670" s="18">
        <v>0</v>
      </c>
      <c r="N670" s="19">
        <v>0</v>
      </c>
    </row>
    <row r="671" spans="1:53" ht="16.5" customHeight="1" thickBot="1" x14ac:dyDescent="0.4">
      <c r="B671" s="593"/>
      <c r="C671" s="595"/>
      <c r="D671" s="225" t="s">
        <v>122</v>
      </c>
      <c r="E671" s="83">
        <v>0</v>
      </c>
      <c r="F671" s="26">
        <v>0</v>
      </c>
      <c r="G671" s="26">
        <v>0</v>
      </c>
      <c r="H671" s="26">
        <v>0</v>
      </c>
      <c r="I671" s="26">
        <v>0</v>
      </c>
      <c r="J671" s="27">
        <v>0</v>
      </c>
      <c r="K671" s="83">
        <v>0</v>
      </c>
      <c r="L671" s="26">
        <v>0</v>
      </c>
      <c r="M671" s="26">
        <v>0</v>
      </c>
      <c r="N671" s="27">
        <v>0</v>
      </c>
    </row>
    <row r="672" spans="1:53" s="72" customFormat="1" ht="12.75" customHeight="1" thickBot="1" x14ac:dyDescent="0.4">
      <c r="A672" s="3"/>
      <c r="B672" s="68"/>
      <c r="C672" s="69"/>
      <c r="D672" s="69"/>
      <c r="E672" s="70"/>
      <c r="F672" s="70"/>
      <c r="G672" s="70"/>
      <c r="H672" s="70"/>
      <c r="I672" s="70"/>
      <c r="J672" s="70"/>
      <c r="K672" s="70"/>
      <c r="L672" s="71"/>
      <c r="M672" s="70"/>
      <c r="N672" s="70"/>
      <c r="O672" s="3"/>
      <c r="P672" s="3"/>
      <c r="Q672" s="3"/>
      <c r="R672" s="3"/>
      <c r="S672" s="3"/>
      <c r="T672" s="3"/>
      <c r="U672" s="3"/>
      <c r="V672" s="3"/>
      <c r="W672" s="3"/>
      <c r="X672" s="3"/>
      <c r="Y672" s="3"/>
      <c r="Z672" s="3"/>
      <c r="AA672" s="3"/>
      <c r="AB672" s="3"/>
      <c r="AC672" s="3"/>
      <c r="AD672" s="3"/>
      <c r="AE672" s="3"/>
      <c r="AF672" s="3"/>
      <c r="AG672" s="3"/>
      <c r="AH672" s="3"/>
      <c r="AI672" s="3"/>
      <c r="AJ672" s="3"/>
      <c r="AK672" s="3"/>
      <c r="AL672" s="3"/>
      <c r="AM672" s="3"/>
      <c r="AN672" s="3"/>
      <c r="AO672" s="3"/>
      <c r="AP672" s="3"/>
      <c r="AQ672" s="3"/>
      <c r="AR672" s="3"/>
      <c r="AS672" s="3"/>
      <c r="AT672" s="3"/>
      <c r="AU672" s="3"/>
      <c r="AV672" s="3"/>
      <c r="AW672" s="3"/>
      <c r="AX672" s="3"/>
      <c r="AY672" s="3"/>
      <c r="AZ672" s="3"/>
      <c r="BA672" s="3"/>
    </row>
    <row r="673" spans="2:14" ht="58.5" customHeight="1" thickBot="1" x14ac:dyDescent="0.55000000000000004">
      <c r="B673" s="205" t="s">
        <v>9</v>
      </c>
      <c r="C673" s="205" t="s">
        <v>51</v>
      </c>
      <c r="D673" s="208" t="s">
        <v>52</v>
      </c>
      <c r="E673" s="73" t="s">
        <v>192</v>
      </c>
      <c r="F673" s="7" t="s">
        <v>193</v>
      </c>
      <c r="G673" s="7" t="s">
        <v>194</v>
      </c>
      <c r="H673" s="7" t="s">
        <v>195</v>
      </c>
      <c r="I673" s="7" t="s">
        <v>196</v>
      </c>
      <c r="J673" s="8" t="s">
        <v>197</v>
      </c>
      <c r="K673" s="74" t="s">
        <v>23</v>
      </c>
      <c r="L673" s="75" t="s">
        <v>21</v>
      </c>
      <c r="M673" s="74" t="s">
        <v>22</v>
      </c>
      <c r="N673" s="8" t="s">
        <v>24</v>
      </c>
    </row>
    <row r="674" spans="2:14" ht="21.95" customHeight="1" thickBot="1" x14ac:dyDescent="0.4">
      <c r="B674" s="591" t="s">
        <v>238</v>
      </c>
      <c r="C674" s="116" t="s">
        <v>205</v>
      </c>
      <c r="D674" s="117" t="s">
        <v>204</v>
      </c>
      <c r="E674" s="122">
        <f>SUM(E675:E676)/SUM(E151:E152)*100</f>
        <v>20</v>
      </c>
      <c r="F674" s="127">
        <f t="shared" ref="F674:N674" si="19">SUM(F675:F676)/SUM(F151:F152)*100</f>
        <v>13.461538461538462</v>
      </c>
      <c r="G674" s="127">
        <f t="shared" si="19"/>
        <v>12.962962962962962</v>
      </c>
      <c r="H674" s="127">
        <f t="shared" si="19"/>
        <v>7.0707070707070701</v>
      </c>
      <c r="I674" s="127">
        <f t="shared" si="19"/>
        <v>5.3030303030303028</v>
      </c>
      <c r="J674" s="125">
        <f t="shared" si="19"/>
        <v>4.929577464788732</v>
      </c>
      <c r="K674" s="129" t="e">
        <f t="shared" si="19"/>
        <v>#DIV/0!</v>
      </c>
      <c r="L674" s="127">
        <f t="shared" si="19"/>
        <v>4.7619047619047619</v>
      </c>
      <c r="M674" s="130">
        <f t="shared" si="19"/>
        <v>0</v>
      </c>
      <c r="N674" s="125">
        <f t="shared" si="19"/>
        <v>4.929577464788732</v>
      </c>
    </row>
    <row r="675" spans="2:14" ht="15" customHeight="1" x14ac:dyDescent="0.35">
      <c r="B675" s="592"/>
      <c r="C675" s="594" t="s">
        <v>2</v>
      </c>
      <c r="D675" s="229" t="s">
        <v>0</v>
      </c>
      <c r="E675" s="48">
        <v>4</v>
      </c>
      <c r="F675" s="18">
        <v>4</v>
      </c>
      <c r="G675" s="18">
        <v>4</v>
      </c>
      <c r="H675" s="18">
        <v>4</v>
      </c>
      <c r="I675" s="18">
        <v>4</v>
      </c>
      <c r="J675" s="19">
        <v>4</v>
      </c>
      <c r="K675" s="55">
        <v>0</v>
      </c>
      <c r="L675" s="18">
        <v>4</v>
      </c>
      <c r="M675" s="18">
        <v>0</v>
      </c>
      <c r="N675" s="19">
        <v>4</v>
      </c>
    </row>
    <row r="676" spans="2:14" ht="15.75" customHeight="1" thickBot="1" x14ac:dyDescent="0.4">
      <c r="B676" s="592"/>
      <c r="C676" s="595"/>
      <c r="D676" s="230" t="s">
        <v>1</v>
      </c>
      <c r="E676" s="24">
        <v>0</v>
      </c>
      <c r="F676" s="22">
        <v>3</v>
      </c>
      <c r="G676" s="22">
        <v>3</v>
      </c>
      <c r="H676" s="22">
        <v>3</v>
      </c>
      <c r="I676" s="22">
        <v>3</v>
      </c>
      <c r="J676" s="61">
        <v>3</v>
      </c>
      <c r="K676" s="78">
        <v>0</v>
      </c>
      <c r="L676" s="22">
        <v>3</v>
      </c>
      <c r="M676" s="22">
        <v>0</v>
      </c>
      <c r="N676" s="27">
        <v>3</v>
      </c>
    </row>
    <row r="677" spans="2:14" ht="15.75" customHeight="1" x14ac:dyDescent="0.35">
      <c r="B677" s="592"/>
      <c r="C677" s="594" t="s">
        <v>25</v>
      </c>
      <c r="D677" s="231" t="s">
        <v>3</v>
      </c>
      <c r="E677" s="16">
        <v>0</v>
      </c>
      <c r="F677" s="14">
        <v>0</v>
      </c>
      <c r="G677" s="14">
        <v>0</v>
      </c>
      <c r="H677" s="14">
        <v>0</v>
      </c>
      <c r="I677" s="14">
        <v>0</v>
      </c>
      <c r="J677" s="32">
        <v>0</v>
      </c>
      <c r="K677" s="80">
        <v>0</v>
      </c>
      <c r="L677" s="14">
        <v>0</v>
      </c>
      <c r="M677" s="14">
        <v>0</v>
      </c>
      <c r="N677" s="32">
        <v>0</v>
      </c>
    </row>
    <row r="678" spans="2:14" ht="15.75" customHeight="1" x14ac:dyDescent="0.35">
      <c r="B678" s="592"/>
      <c r="C678" s="596"/>
      <c r="D678" s="232" t="s">
        <v>5</v>
      </c>
      <c r="E678" s="37">
        <v>4</v>
      </c>
      <c r="F678" s="35">
        <v>7</v>
      </c>
      <c r="G678" s="35">
        <v>7</v>
      </c>
      <c r="H678" s="35">
        <v>7</v>
      </c>
      <c r="I678" s="35">
        <v>7</v>
      </c>
      <c r="J678" s="39">
        <v>7</v>
      </c>
      <c r="K678" s="57">
        <v>0</v>
      </c>
      <c r="L678" s="35">
        <v>7</v>
      </c>
      <c r="M678" s="35">
        <v>0</v>
      </c>
      <c r="N678" s="39">
        <v>7</v>
      </c>
    </row>
    <row r="679" spans="2:14" ht="15.75" customHeight="1" x14ac:dyDescent="0.35">
      <c r="B679" s="592"/>
      <c r="C679" s="596"/>
      <c r="D679" s="232" t="s">
        <v>6</v>
      </c>
      <c r="E679" s="37">
        <v>0</v>
      </c>
      <c r="F679" s="35">
        <v>0</v>
      </c>
      <c r="G679" s="35">
        <v>0</v>
      </c>
      <c r="H679" s="35">
        <v>0</v>
      </c>
      <c r="I679" s="35">
        <v>0</v>
      </c>
      <c r="J679" s="39">
        <v>0</v>
      </c>
      <c r="K679" s="57">
        <v>0</v>
      </c>
      <c r="L679" s="35">
        <v>0</v>
      </c>
      <c r="M679" s="35">
        <v>0</v>
      </c>
      <c r="N679" s="39">
        <v>0</v>
      </c>
    </row>
    <row r="680" spans="2:14" ht="15.75" customHeight="1" thickBot="1" x14ac:dyDescent="0.4">
      <c r="B680" s="592"/>
      <c r="C680" s="595"/>
      <c r="D680" s="233" t="s">
        <v>4</v>
      </c>
      <c r="E680" s="45">
        <v>0</v>
      </c>
      <c r="F680" s="26">
        <v>0</v>
      </c>
      <c r="G680" s="26">
        <v>0</v>
      </c>
      <c r="H680" s="26">
        <v>0</v>
      </c>
      <c r="I680" s="26">
        <v>0</v>
      </c>
      <c r="J680" s="27">
        <v>0</v>
      </c>
      <c r="K680" s="83">
        <v>0</v>
      </c>
      <c r="L680" s="26">
        <v>0</v>
      </c>
      <c r="M680" s="26">
        <v>0</v>
      </c>
      <c r="N680" s="27">
        <v>0</v>
      </c>
    </row>
    <row r="681" spans="2:14" x14ac:dyDescent="0.35">
      <c r="B681" s="592"/>
      <c r="C681" s="594" t="s">
        <v>26</v>
      </c>
      <c r="D681" s="234" t="s">
        <v>7</v>
      </c>
      <c r="E681" s="48">
        <v>4</v>
      </c>
      <c r="F681" s="18">
        <v>7</v>
      </c>
      <c r="G681" s="18">
        <v>7</v>
      </c>
      <c r="H681" s="18">
        <v>7</v>
      </c>
      <c r="I681" s="18">
        <v>7</v>
      </c>
      <c r="J681" s="19">
        <v>7</v>
      </c>
      <c r="K681" s="55">
        <v>0</v>
      </c>
      <c r="L681" s="18">
        <v>7</v>
      </c>
      <c r="M681" s="18">
        <v>0</v>
      </c>
      <c r="N681" s="19">
        <v>7</v>
      </c>
    </row>
    <row r="682" spans="2:14" ht="16.5" customHeight="1" thickBot="1" x14ac:dyDescent="0.4">
      <c r="B682" s="592"/>
      <c r="C682" s="595"/>
      <c r="D682" s="228" t="s">
        <v>8</v>
      </c>
      <c r="E682" s="45">
        <v>0</v>
      </c>
      <c r="F682" s="26">
        <v>0</v>
      </c>
      <c r="G682" s="26">
        <v>0</v>
      </c>
      <c r="H682" s="26">
        <v>0</v>
      </c>
      <c r="I682" s="26">
        <v>0</v>
      </c>
      <c r="J682" s="27">
        <v>0</v>
      </c>
      <c r="K682" s="83">
        <v>0</v>
      </c>
      <c r="L682" s="26">
        <v>0</v>
      </c>
      <c r="M682" s="26">
        <v>0</v>
      </c>
      <c r="N682" s="27">
        <v>0</v>
      </c>
    </row>
    <row r="683" spans="2:14" ht="16.5" customHeight="1" x14ac:dyDescent="0.35">
      <c r="B683" s="592"/>
      <c r="C683" s="597" t="s">
        <v>62</v>
      </c>
      <c r="D683" s="226" t="s">
        <v>29</v>
      </c>
      <c r="E683" s="48">
        <v>0</v>
      </c>
      <c r="F683" s="18">
        <v>0</v>
      </c>
      <c r="G683" s="18">
        <v>0</v>
      </c>
      <c r="H683" s="18">
        <v>0</v>
      </c>
      <c r="I683" s="18">
        <v>0</v>
      </c>
      <c r="J683" s="19">
        <v>0</v>
      </c>
      <c r="K683" s="55">
        <v>0</v>
      </c>
      <c r="L683" s="18">
        <v>0</v>
      </c>
      <c r="M683" s="18">
        <v>0</v>
      </c>
      <c r="N683" s="19">
        <v>0</v>
      </c>
    </row>
    <row r="684" spans="2:14" ht="12" customHeight="1" thickBot="1" x14ac:dyDescent="0.4">
      <c r="B684" s="592"/>
      <c r="C684" s="598"/>
      <c r="D684" s="228" t="s">
        <v>30</v>
      </c>
      <c r="E684" s="45">
        <v>0</v>
      </c>
      <c r="F684" s="26">
        <v>0</v>
      </c>
      <c r="G684" s="26">
        <v>0</v>
      </c>
      <c r="H684" s="26">
        <v>0</v>
      </c>
      <c r="I684" s="26">
        <v>0</v>
      </c>
      <c r="J684" s="27">
        <v>0</v>
      </c>
      <c r="K684" s="83">
        <v>0</v>
      </c>
      <c r="L684" s="26">
        <v>0</v>
      </c>
      <c r="M684" s="26">
        <v>0</v>
      </c>
      <c r="N684" s="27">
        <v>0</v>
      </c>
    </row>
    <row r="685" spans="2:14" ht="12" customHeight="1" x14ac:dyDescent="0.35">
      <c r="B685" s="592"/>
      <c r="C685" s="594" t="s">
        <v>27</v>
      </c>
      <c r="D685" s="226" t="s">
        <v>31</v>
      </c>
      <c r="E685" s="48">
        <v>0</v>
      </c>
      <c r="F685" s="18">
        <v>0</v>
      </c>
      <c r="G685" s="18">
        <v>0</v>
      </c>
      <c r="H685" s="18">
        <v>0</v>
      </c>
      <c r="I685" s="18">
        <v>0</v>
      </c>
      <c r="J685" s="19">
        <v>0</v>
      </c>
      <c r="K685" s="55">
        <v>0</v>
      </c>
      <c r="L685" s="18">
        <v>0</v>
      </c>
      <c r="M685" s="18">
        <v>0</v>
      </c>
      <c r="N685" s="19">
        <v>0</v>
      </c>
    </row>
    <row r="686" spans="2:14" ht="12" customHeight="1" x14ac:dyDescent="0.35">
      <c r="B686" s="592"/>
      <c r="C686" s="596"/>
      <c r="D686" s="227" t="s">
        <v>32</v>
      </c>
      <c r="E686" s="37">
        <v>0</v>
      </c>
      <c r="F686" s="35">
        <v>0</v>
      </c>
      <c r="G686" s="35">
        <v>0</v>
      </c>
      <c r="H686" s="35">
        <v>0</v>
      </c>
      <c r="I686" s="35">
        <v>0</v>
      </c>
      <c r="J686" s="39">
        <v>0</v>
      </c>
      <c r="K686" s="57">
        <v>0</v>
      </c>
      <c r="L686" s="35">
        <v>0</v>
      </c>
      <c r="M686" s="35">
        <v>0</v>
      </c>
      <c r="N686" s="39">
        <v>0</v>
      </c>
    </row>
    <row r="687" spans="2:14" ht="13.9" thickBot="1" x14ac:dyDescent="0.4">
      <c r="B687" s="592"/>
      <c r="C687" s="598"/>
      <c r="D687" s="225" t="s">
        <v>33</v>
      </c>
      <c r="E687" s="45">
        <v>0</v>
      </c>
      <c r="F687" s="26">
        <v>0</v>
      </c>
      <c r="G687" s="26">
        <v>0</v>
      </c>
      <c r="H687" s="26">
        <v>0</v>
      </c>
      <c r="I687" s="26">
        <v>0</v>
      </c>
      <c r="J687" s="27">
        <v>0</v>
      </c>
      <c r="K687" s="83">
        <v>0</v>
      </c>
      <c r="L687" s="26">
        <v>0</v>
      </c>
      <c r="M687" s="26">
        <v>0</v>
      </c>
      <c r="N687" s="27">
        <v>0</v>
      </c>
    </row>
    <row r="688" spans="2:14" x14ac:dyDescent="0.35">
      <c r="B688" s="592"/>
      <c r="C688" s="594" t="s">
        <v>28</v>
      </c>
      <c r="D688" s="235" t="s">
        <v>34</v>
      </c>
      <c r="E688" s="55">
        <v>0</v>
      </c>
      <c r="F688" s="18">
        <v>0</v>
      </c>
      <c r="G688" s="18">
        <v>0</v>
      </c>
      <c r="H688" s="18">
        <v>0</v>
      </c>
      <c r="I688" s="18">
        <v>0</v>
      </c>
      <c r="J688" s="19">
        <v>0</v>
      </c>
      <c r="K688" s="55">
        <v>0</v>
      </c>
      <c r="L688" s="18">
        <v>0</v>
      </c>
      <c r="M688" s="18">
        <v>0</v>
      </c>
      <c r="N688" s="19">
        <v>0</v>
      </c>
    </row>
    <row r="689" spans="1:53" x14ac:dyDescent="0.35">
      <c r="B689" s="592"/>
      <c r="C689" s="596"/>
      <c r="D689" s="236" t="s">
        <v>36</v>
      </c>
      <c r="E689" s="57">
        <v>0</v>
      </c>
      <c r="F689" s="35">
        <v>0</v>
      </c>
      <c r="G689" s="35">
        <v>0</v>
      </c>
      <c r="H689" s="35">
        <v>0</v>
      </c>
      <c r="I689" s="35">
        <v>0</v>
      </c>
      <c r="J689" s="39">
        <v>0</v>
      </c>
      <c r="K689" s="57">
        <v>0</v>
      </c>
      <c r="L689" s="35">
        <v>0</v>
      </c>
      <c r="M689" s="35">
        <v>0</v>
      </c>
      <c r="N689" s="39">
        <v>0</v>
      </c>
    </row>
    <row r="690" spans="1:53" x14ac:dyDescent="0.35">
      <c r="B690" s="592"/>
      <c r="C690" s="596"/>
      <c r="D690" s="236" t="s">
        <v>35</v>
      </c>
      <c r="E690" s="57">
        <v>0</v>
      </c>
      <c r="F690" s="35">
        <v>0</v>
      </c>
      <c r="G690" s="35">
        <v>0</v>
      </c>
      <c r="H690" s="35">
        <v>0</v>
      </c>
      <c r="I690" s="35">
        <v>0</v>
      </c>
      <c r="J690" s="39">
        <v>0</v>
      </c>
      <c r="K690" s="57">
        <v>0</v>
      </c>
      <c r="L690" s="35">
        <v>0</v>
      </c>
      <c r="M690" s="35">
        <v>0</v>
      </c>
      <c r="N690" s="39">
        <v>0</v>
      </c>
    </row>
    <row r="691" spans="1:53" ht="15.75" customHeight="1" thickBot="1" x14ac:dyDescent="0.4">
      <c r="B691" s="592"/>
      <c r="C691" s="598"/>
      <c r="D691" s="237" t="s">
        <v>37</v>
      </c>
      <c r="E691" s="45">
        <v>0</v>
      </c>
      <c r="F691" s="26">
        <v>0</v>
      </c>
      <c r="G691" s="26">
        <v>0</v>
      </c>
      <c r="H691" s="26">
        <v>0</v>
      </c>
      <c r="I691" s="26">
        <v>0</v>
      </c>
      <c r="J691" s="27">
        <v>0</v>
      </c>
      <c r="K691" s="83">
        <v>0</v>
      </c>
      <c r="L691" s="26">
        <v>0</v>
      </c>
      <c r="M691" s="26">
        <v>0</v>
      </c>
      <c r="N691" s="27">
        <v>0</v>
      </c>
    </row>
    <row r="692" spans="1:53" ht="15.75" customHeight="1" x14ac:dyDescent="0.35">
      <c r="B692" s="592"/>
      <c r="C692" s="594" t="s">
        <v>184</v>
      </c>
      <c r="D692" s="226" t="s">
        <v>72</v>
      </c>
      <c r="E692" s="55">
        <v>4</v>
      </c>
      <c r="F692" s="18">
        <v>7</v>
      </c>
      <c r="G692" s="18">
        <v>7</v>
      </c>
      <c r="H692" s="18">
        <v>7</v>
      </c>
      <c r="I692" s="18">
        <v>7</v>
      </c>
      <c r="J692" s="19">
        <v>7</v>
      </c>
      <c r="K692" s="55">
        <v>0</v>
      </c>
      <c r="L692" s="18">
        <v>7</v>
      </c>
      <c r="M692" s="18">
        <v>0</v>
      </c>
      <c r="N692" s="19">
        <v>7</v>
      </c>
    </row>
    <row r="693" spans="1:53" ht="15.75" customHeight="1" thickBot="1" x14ac:dyDescent="0.4">
      <c r="B693" s="592"/>
      <c r="C693" s="596"/>
      <c r="D693" s="225" t="s">
        <v>73</v>
      </c>
      <c r="E693" s="57">
        <v>0</v>
      </c>
      <c r="F693" s="35">
        <v>0</v>
      </c>
      <c r="G693" s="35">
        <v>0</v>
      </c>
      <c r="H693" s="35">
        <v>0</v>
      </c>
      <c r="I693" s="35">
        <v>0</v>
      </c>
      <c r="J693" s="39">
        <v>0</v>
      </c>
      <c r="K693" s="57">
        <v>0</v>
      </c>
      <c r="L693" s="35">
        <v>0</v>
      </c>
      <c r="M693" s="35">
        <v>0</v>
      </c>
      <c r="N693" s="39">
        <v>0</v>
      </c>
    </row>
    <row r="694" spans="1:53" ht="15.75" customHeight="1" x14ac:dyDescent="0.35">
      <c r="B694" s="592"/>
      <c r="C694" s="594" t="s">
        <v>185</v>
      </c>
      <c r="D694" s="258" t="s">
        <v>190</v>
      </c>
      <c r="E694" s="55">
        <v>0</v>
      </c>
      <c r="F694" s="18">
        <v>0</v>
      </c>
      <c r="G694" s="18">
        <v>0</v>
      </c>
      <c r="H694" s="18">
        <v>0</v>
      </c>
      <c r="I694" s="18">
        <v>0</v>
      </c>
      <c r="J694" s="19">
        <v>0</v>
      </c>
      <c r="K694" s="55">
        <v>0</v>
      </c>
      <c r="L694" s="18">
        <v>0</v>
      </c>
      <c r="M694" s="18">
        <v>0</v>
      </c>
      <c r="N694" s="19">
        <v>0</v>
      </c>
    </row>
    <row r="695" spans="1:53" x14ac:dyDescent="0.35">
      <c r="B695" s="592"/>
      <c r="C695" s="603"/>
      <c r="D695" s="259" t="s">
        <v>211</v>
      </c>
      <c r="E695" s="57">
        <v>4</v>
      </c>
      <c r="F695" s="35">
        <v>7</v>
      </c>
      <c r="G695" s="35">
        <v>7</v>
      </c>
      <c r="H695" s="35">
        <v>7</v>
      </c>
      <c r="I695" s="35">
        <v>7</v>
      </c>
      <c r="J695" s="39">
        <v>7</v>
      </c>
      <c r="K695" s="57">
        <v>0</v>
      </c>
      <c r="L695" s="35">
        <v>7</v>
      </c>
      <c r="M695" s="35">
        <v>0</v>
      </c>
      <c r="N695" s="39">
        <v>7</v>
      </c>
    </row>
    <row r="696" spans="1:53" ht="13.5" customHeight="1" thickBot="1" x14ac:dyDescent="0.4">
      <c r="B696" s="592"/>
      <c r="C696" s="595"/>
      <c r="D696" s="260" t="s">
        <v>253</v>
      </c>
      <c r="E696" s="83">
        <v>0</v>
      </c>
      <c r="F696" s="26">
        <v>0</v>
      </c>
      <c r="G696" s="26">
        <v>0</v>
      </c>
      <c r="H696" s="26">
        <v>0</v>
      </c>
      <c r="I696" s="26">
        <v>0</v>
      </c>
      <c r="J696" s="27">
        <v>0</v>
      </c>
      <c r="K696" s="83">
        <v>0</v>
      </c>
      <c r="L696" s="26">
        <v>0</v>
      </c>
      <c r="M696" s="26">
        <v>0</v>
      </c>
      <c r="N696" s="27">
        <v>0</v>
      </c>
    </row>
    <row r="697" spans="1:53" ht="15.75" customHeight="1" x14ac:dyDescent="0.35">
      <c r="B697" s="592"/>
      <c r="C697" s="594" t="s">
        <v>186</v>
      </c>
      <c r="D697" s="261" t="s">
        <v>187</v>
      </c>
      <c r="E697" s="55">
        <v>0</v>
      </c>
      <c r="F697" s="18">
        <v>0</v>
      </c>
      <c r="G697" s="18">
        <v>0</v>
      </c>
      <c r="H697" s="18">
        <v>0</v>
      </c>
      <c r="I697" s="18">
        <v>0</v>
      </c>
      <c r="J697" s="19">
        <v>0</v>
      </c>
      <c r="K697" s="55">
        <v>0</v>
      </c>
      <c r="L697" s="18">
        <v>0</v>
      </c>
      <c r="M697" s="18">
        <v>0</v>
      </c>
      <c r="N697" s="19">
        <v>0</v>
      </c>
    </row>
    <row r="698" spans="1:53" x14ac:dyDescent="0.35">
      <c r="B698" s="592"/>
      <c r="C698" s="603"/>
      <c r="D698" s="259" t="s">
        <v>219</v>
      </c>
      <c r="E698" s="57">
        <v>0</v>
      </c>
      <c r="F698" s="35">
        <v>0</v>
      </c>
      <c r="G698" s="35">
        <v>0</v>
      </c>
      <c r="H698" s="35">
        <v>0</v>
      </c>
      <c r="I698" s="35">
        <v>0</v>
      </c>
      <c r="J698" s="39">
        <v>0</v>
      </c>
      <c r="K698" s="57">
        <v>0</v>
      </c>
      <c r="L698" s="35">
        <v>0</v>
      </c>
      <c r="M698" s="35">
        <v>0</v>
      </c>
      <c r="N698" s="39">
        <v>0</v>
      </c>
    </row>
    <row r="699" spans="1:53" x14ac:dyDescent="0.35">
      <c r="B699" s="592"/>
      <c r="C699" s="603"/>
      <c r="D699" s="262" t="s">
        <v>269</v>
      </c>
      <c r="E699" s="57">
        <v>0</v>
      </c>
      <c r="F699" s="35">
        <v>0</v>
      </c>
      <c r="G699" s="35">
        <v>0</v>
      </c>
      <c r="H699" s="35">
        <v>0</v>
      </c>
      <c r="I699" s="35">
        <v>0</v>
      </c>
      <c r="J699" s="39">
        <v>0</v>
      </c>
      <c r="K699" s="57">
        <v>0</v>
      </c>
      <c r="L699" s="35">
        <v>0</v>
      </c>
      <c r="M699" s="35">
        <v>0</v>
      </c>
      <c r="N699" s="39">
        <v>0</v>
      </c>
    </row>
    <row r="700" spans="1:53" ht="13.5" customHeight="1" thickBot="1" x14ac:dyDescent="0.4">
      <c r="B700" s="593"/>
      <c r="C700" s="595"/>
      <c r="D700" s="259" t="s">
        <v>254</v>
      </c>
      <c r="E700" s="83">
        <v>0</v>
      </c>
      <c r="F700" s="26">
        <v>0</v>
      </c>
      <c r="G700" s="26">
        <v>0</v>
      </c>
      <c r="H700" s="26">
        <v>0</v>
      </c>
      <c r="I700" s="26">
        <v>0</v>
      </c>
      <c r="J700" s="27">
        <v>0</v>
      </c>
      <c r="K700" s="83">
        <v>0</v>
      </c>
      <c r="L700" s="26">
        <v>0</v>
      </c>
      <c r="M700" s="26">
        <v>0</v>
      </c>
      <c r="N700" s="27">
        <v>0</v>
      </c>
    </row>
    <row r="701" spans="1:53" s="72" customFormat="1" ht="12.75" customHeight="1" thickBot="1" x14ac:dyDescent="0.4">
      <c r="A701" s="3"/>
      <c r="B701" s="68"/>
      <c r="C701" s="69"/>
      <c r="D701" s="69"/>
      <c r="E701" s="70"/>
      <c r="F701" s="70"/>
      <c r="G701" s="70"/>
      <c r="H701" s="70"/>
      <c r="I701" s="70"/>
      <c r="J701" s="70"/>
      <c r="K701" s="70"/>
      <c r="L701" s="71"/>
      <c r="M701" s="70"/>
      <c r="N701" s="70"/>
      <c r="O701" s="3"/>
      <c r="P701" s="3"/>
      <c r="Q701" s="3"/>
      <c r="R701" s="3"/>
      <c r="S701" s="3"/>
      <c r="T701" s="3"/>
      <c r="U701" s="3"/>
      <c r="V701" s="3"/>
      <c r="W701" s="3"/>
      <c r="X701" s="3"/>
      <c r="Y701" s="3"/>
      <c r="Z701" s="3"/>
      <c r="AA701" s="3"/>
      <c r="AB701" s="3"/>
      <c r="AC701" s="3"/>
      <c r="AD701" s="3"/>
      <c r="AE701" s="3"/>
      <c r="AF701" s="3"/>
      <c r="AG701" s="3"/>
      <c r="AH701" s="3"/>
      <c r="AI701" s="3"/>
      <c r="AJ701" s="3"/>
      <c r="AK701" s="3"/>
      <c r="AL701" s="3"/>
      <c r="AM701" s="3"/>
      <c r="AN701" s="3"/>
      <c r="AO701" s="3"/>
      <c r="AP701" s="3"/>
      <c r="AQ701" s="3"/>
      <c r="AR701" s="3"/>
      <c r="AS701" s="3"/>
      <c r="AT701" s="3"/>
      <c r="AU701" s="3"/>
      <c r="AV701" s="3"/>
      <c r="AW701" s="3"/>
      <c r="AX701" s="3"/>
      <c r="AY701" s="3"/>
      <c r="AZ701" s="3"/>
      <c r="BA701" s="3"/>
    </row>
    <row r="702" spans="1:53" ht="59.1" customHeight="1" thickBot="1" x14ac:dyDescent="0.55000000000000004">
      <c r="B702" s="205" t="s">
        <v>9</v>
      </c>
      <c r="C702" s="205" t="s">
        <v>51</v>
      </c>
      <c r="D702" s="208" t="s">
        <v>52</v>
      </c>
      <c r="E702" s="73" t="s">
        <v>192</v>
      </c>
      <c r="F702" s="7" t="s">
        <v>193</v>
      </c>
      <c r="G702" s="7" t="s">
        <v>194</v>
      </c>
      <c r="H702" s="7" t="s">
        <v>195</v>
      </c>
      <c r="I702" s="7" t="s">
        <v>196</v>
      </c>
      <c r="J702" s="8" t="s">
        <v>197</v>
      </c>
      <c r="K702" s="74" t="s">
        <v>23</v>
      </c>
      <c r="L702" s="75" t="s">
        <v>21</v>
      </c>
      <c r="M702" s="74" t="s">
        <v>22</v>
      </c>
      <c r="N702" s="8" t="s">
        <v>24</v>
      </c>
    </row>
    <row r="703" spans="1:53" ht="26.1" customHeight="1" thickBot="1" x14ac:dyDescent="0.4">
      <c r="B703" s="591" t="s">
        <v>239</v>
      </c>
      <c r="C703" s="116" t="s">
        <v>205</v>
      </c>
      <c r="D703" s="117" t="s">
        <v>204</v>
      </c>
      <c r="E703" s="168">
        <f>SUM(E704:E705)/SUM(E675:E676)*100</f>
        <v>100</v>
      </c>
      <c r="F703" s="169">
        <f t="shared" ref="F703:N703" si="20">SUM(F704:F705)/SUM(F675:F676)*100</f>
        <v>100</v>
      </c>
      <c r="G703" s="130">
        <f t="shared" si="20"/>
        <v>100</v>
      </c>
      <c r="H703" s="130">
        <f t="shared" si="20"/>
        <v>100</v>
      </c>
      <c r="I703" s="130">
        <f t="shared" si="20"/>
        <v>100</v>
      </c>
      <c r="J703" s="185">
        <f t="shared" si="20"/>
        <v>100</v>
      </c>
      <c r="K703" s="129" t="e">
        <f t="shared" si="20"/>
        <v>#DIV/0!</v>
      </c>
      <c r="L703" s="130">
        <f t="shared" si="20"/>
        <v>100</v>
      </c>
      <c r="M703" s="130" t="e">
        <f t="shared" si="20"/>
        <v>#DIV/0!</v>
      </c>
      <c r="N703" s="185">
        <f t="shared" si="20"/>
        <v>100</v>
      </c>
    </row>
    <row r="704" spans="1:53" ht="15" customHeight="1" x14ac:dyDescent="0.35">
      <c r="B704" s="592"/>
      <c r="C704" s="594" t="s">
        <v>2</v>
      </c>
      <c r="D704" s="229" t="s">
        <v>0</v>
      </c>
      <c r="E704" s="48">
        <v>4</v>
      </c>
      <c r="F704" s="18">
        <v>4</v>
      </c>
      <c r="G704" s="18">
        <v>4</v>
      </c>
      <c r="H704" s="18">
        <v>4</v>
      </c>
      <c r="I704" s="18">
        <v>4</v>
      </c>
      <c r="J704" s="19">
        <v>4</v>
      </c>
      <c r="K704" s="55">
        <v>0</v>
      </c>
      <c r="L704" s="18">
        <v>4</v>
      </c>
      <c r="M704" s="18">
        <v>0</v>
      </c>
      <c r="N704" s="19">
        <v>4</v>
      </c>
    </row>
    <row r="705" spans="2:14" ht="15.75" customHeight="1" thickBot="1" x14ac:dyDescent="0.4">
      <c r="B705" s="592"/>
      <c r="C705" s="595"/>
      <c r="D705" s="230" t="s">
        <v>1</v>
      </c>
      <c r="E705" s="24">
        <v>0</v>
      </c>
      <c r="F705" s="22">
        <v>3</v>
      </c>
      <c r="G705" s="22">
        <v>3</v>
      </c>
      <c r="H705" s="22">
        <v>3</v>
      </c>
      <c r="I705" s="22">
        <v>3</v>
      </c>
      <c r="J705" s="61">
        <v>3</v>
      </c>
      <c r="K705" s="78">
        <v>0</v>
      </c>
      <c r="L705" s="22">
        <v>3</v>
      </c>
      <c r="M705" s="22">
        <v>0</v>
      </c>
      <c r="N705" s="27">
        <v>3</v>
      </c>
    </row>
    <row r="706" spans="2:14" ht="15.75" customHeight="1" x14ac:dyDescent="0.35">
      <c r="B706" s="592"/>
      <c r="C706" s="594" t="s">
        <v>25</v>
      </c>
      <c r="D706" s="231" t="s">
        <v>3</v>
      </c>
      <c r="E706" s="16">
        <v>0</v>
      </c>
      <c r="F706" s="14">
        <v>0</v>
      </c>
      <c r="G706" s="14">
        <v>0</v>
      </c>
      <c r="H706" s="14">
        <v>0</v>
      </c>
      <c r="I706" s="14">
        <v>0</v>
      </c>
      <c r="J706" s="32">
        <v>0</v>
      </c>
      <c r="K706" s="80">
        <v>0</v>
      </c>
      <c r="L706" s="14">
        <v>0</v>
      </c>
      <c r="M706" s="14">
        <v>0</v>
      </c>
      <c r="N706" s="32">
        <v>0</v>
      </c>
    </row>
    <row r="707" spans="2:14" ht="15.75" customHeight="1" x14ac:dyDescent="0.35">
      <c r="B707" s="592"/>
      <c r="C707" s="596"/>
      <c r="D707" s="232" t="s">
        <v>5</v>
      </c>
      <c r="E707" s="37">
        <v>4</v>
      </c>
      <c r="F707" s="35">
        <v>7</v>
      </c>
      <c r="G707" s="35">
        <v>7</v>
      </c>
      <c r="H707" s="35">
        <v>7</v>
      </c>
      <c r="I707" s="35">
        <v>7</v>
      </c>
      <c r="J707" s="39">
        <v>7</v>
      </c>
      <c r="K707" s="57">
        <v>0</v>
      </c>
      <c r="L707" s="35">
        <v>7</v>
      </c>
      <c r="M707" s="35">
        <v>0</v>
      </c>
      <c r="N707" s="39">
        <v>7</v>
      </c>
    </row>
    <row r="708" spans="2:14" ht="15.75" customHeight="1" x14ac:dyDescent="0.35">
      <c r="B708" s="592"/>
      <c r="C708" s="596"/>
      <c r="D708" s="232" t="s">
        <v>6</v>
      </c>
      <c r="E708" s="37">
        <v>0</v>
      </c>
      <c r="F708" s="35">
        <v>0</v>
      </c>
      <c r="G708" s="35">
        <v>0</v>
      </c>
      <c r="H708" s="35">
        <v>0</v>
      </c>
      <c r="I708" s="35">
        <v>0</v>
      </c>
      <c r="J708" s="39">
        <v>0</v>
      </c>
      <c r="K708" s="57">
        <v>0</v>
      </c>
      <c r="L708" s="35">
        <v>0</v>
      </c>
      <c r="M708" s="35">
        <v>0</v>
      </c>
      <c r="N708" s="39">
        <v>0</v>
      </c>
    </row>
    <row r="709" spans="2:14" ht="15.75" customHeight="1" thickBot="1" x14ac:dyDescent="0.4">
      <c r="B709" s="592"/>
      <c r="C709" s="595"/>
      <c r="D709" s="233" t="s">
        <v>4</v>
      </c>
      <c r="E709" s="45">
        <v>0</v>
      </c>
      <c r="F709" s="26">
        <v>0</v>
      </c>
      <c r="G709" s="26">
        <v>0</v>
      </c>
      <c r="H709" s="26">
        <v>0</v>
      </c>
      <c r="I709" s="26">
        <v>0</v>
      </c>
      <c r="J709" s="27">
        <v>0</v>
      </c>
      <c r="K709" s="83">
        <v>0</v>
      </c>
      <c r="L709" s="26">
        <v>0</v>
      </c>
      <c r="M709" s="26">
        <v>0</v>
      </c>
      <c r="N709" s="27">
        <v>0</v>
      </c>
    </row>
    <row r="710" spans="2:14" x14ac:dyDescent="0.35">
      <c r="B710" s="592"/>
      <c r="C710" s="594" t="s">
        <v>26</v>
      </c>
      <c r="D710" s="234" t="s">
        <v>7</v>
      </c>
      <c r="E710" s="48">
        <v>4</v>
      </c>
      <c r="F710" s="18">
        <v>7</v>
      </c>
      <c r="G710" s="18">
        <v>7</v>
      </c>
      <c r="H710" s="18">
        <v>7</v>
      </c>
      <c r="I710" s="18">
        <v>7</v>
      </c>
      <c r="J710" s="19">
        <v>7</v>
      </c>
      <c r="K710" s="55">
        <v>0</v>
      </c>
      <c r="L710" s="18">
        <v>7</v>
      </c>
      <c r="M710" s="18">
        <v>0</v>
      </c>
      <c r="N710" s="19">
        <v>7</v>
      </c>
    </row>
    <row r="711" spans="2:14" ht="16.5" customHeight="1" thickBot="1" x14ac:dyDescent="0.4">
      <c r="B711" s="592"/>
      <c r="C711" s="595"/>
      <c r="D711" s="228" t="s">
        <v>8</v>
      </c>
      <c r="E711" s="45">
        <v>0</v>
      </c>
      <c r="F711" s="26">
        <v>0</v>
      </c>
      <c r="G711" s="26">
        <v>0</v>
      </c>
      <c r="H711" s="26">
        <v>0</v>
      </c>
      <c r="I711" s="26">
        <v>0</v>
      </c>
      <c r="J711" s="27">
        <v>0</v>
      </c>
      <c r="K711" s="83">
        <v>0</v>
      </c>
      <c r="L711" s="26">
        <v>0</v>
      </c>
      <c r="M711" s="26">
        <v>0</v>
      </c>
      <c r="N711" s="27">
        <v>0</v>
      </c>
    </row>
    <row r="712" spans="2:14" ht="16.5" customHeight="1" x14ac:dyDescent="0.35">
      <c r="B712" s="592"/>
      <c r="C712" s="597" t="s">
        <v>62</v>
      </c>
      <c r="D712" s="226" t="s">
        <v>29</v>
      </c>
      <c r="E712" s="48">
        <v>0</v>
      </c>
      <c r="F712" s="18">
        <v>0</v>
      </c>
      <c r="G712" s="18">
        <v>0</v>
      </c>
      <c r="H712" s="18">
        <v>0</v>
      </c>
      <c r="I712" s="18">
        <v>0</v>
      </c>
      <c r="J712" s="19">
        <v>0</v>
      </c>
      <c r="K712" s="55">
        <v>0</v>
      </c>
      <c r="L712" s="18">
        <v>0</v>
      </c>
      <c r="M712" s="18">
        <v>0</v>
      </c>
      <c r="N712" s="19">
        <v>0</v>
      </c>
    </row>
    <row r="713" spans="2:14" ht="12" customHeight="1" thickBot="1" x14ac:dyDescent="0.4">
      <c r="B713" s="592"/>
      <c r="C713" s="598"/>
      <c r="D713" s="228" t="s">
        <v>30</v>
      </c>
      <c r="E713" s="45">
        <v>4</v>
      </c>
      <c r="F713" s="26">
        <v>7</v>
      </c>
      <c r="G713" s="26">
        <v>7</v>
      </c>
      <c r="H713" s="26">
        <v>7</v>
      </c>
      <c r="I713" s="26">
        <v>7</v>
      </c>
      <c r="J713" s="27">
        <v>7</v>
      </c>
      <c r="K713" s="83">
        <v>0</v>
      </c>
      <c r="L713" s="26">
        <v>7</v>
      </c>
      <c r="M713" s="26">
        <v>0</v>
      </c>
      <c r="N713" s="27">
        <v>7</v>
      </c>
    </row>
    <row r="714" spans="2:14" ht="15.75" customHeight="1" x14ac:dyDescent="0.35">
      <c r="B714" s="592"/>
      <c r="C714" s="594" t="s">
        <v>27</v>
      </c>
      <c r="D714" s="226" t="s">
        <v>31</v>
      </c>
      <c r="E714" s="48">
        <v>0</v>
      </c>
      <c r="F714" s="18">
        <v>0</v>
      </c>
      <c r="G714" s="18">
        <v>0</v>
      </c>
      <c r="H714" s="18">
        <v>0</v>
      </c>
      <c r="I714" s="18">
        <v>0</v>
      </c>
      <c r="J714" s="19">
        <v>0</v>
      </c>
      <c r="K714" s="55">
        <v>0</v>
      </c>
      <c r="L714" s="18">
        <v>0</v>
      </c>
      <c r="M714" s="18">
        <v>0</v>
      </c>
      <c r="N714" s="19">
        <v>0</v>
      </c>
    </row>
    <row r="715" spans="2:14" ht="15" customHeight="1" x14ac:dyDescent="0.35">
      <c r="B715" s="592"/>
      <c r="C715" s="596"/>
      <c r="D715" s="227" t="s">
        <v>32</v>
      </c>
      <c r="E715" s="37">
        <v>0</v>
      </c>
      <c r="F715" s="35">
        <v>0</v>
      </c>
      <c r="G715" s="35">
        <v>0</v>
      </c>
      <c r="H715" s="35">
        <v>0</v>
      </c>
      <c r="I715" s="35">
        <v>0</v>
      </c>
      <c r="J715" s="39">
        <v>0</v>
      </c>
      <c r="K715" s="57">
        <v>0</v>
      </c>
      <c r="L715" s="35">
        <v>0</v>
      </c>
      <c r="M715" s="35">
        <v>0</v>
      </c>
      <c r="N715" s="39">
        <v>0</v>
      </c>
    </row>
    <row r="716" spans="2:14" ht="13.9" thickBot="1" x14ac:dyDescent="0.4">
      <c r="B716" s="592"/>
      <c r="C716" s="598"/>
      <c r="D716" s="225" t="s">
        <v>33</v>
      </c>
      <c r="E716" s="45">
        <v>0</v>
      </c>
      <c r="F716" s="26">
        <v>0</v>
      </c>
      <c r="G716" s="26">
        <v>0</v>
      </c>
      <c r="H716" s="26">
        <v>0</v>
      </c>
      <c r="I716" s="26">
        <v>0</v>
      </c>
      <c r="J716" s="27">
        <v>0</v>
      </c>
      <c r="K716" s="83">
        <v>0</v>
      </c>
      <c r="L716" s="26">
        <v>0</v>
      </c>
      <c r="M716" s="26">
        <v>0</v>
      </c>
      <c r="N716" s="27">
        <v>0</v>
      </c>
    </row>
    <row r="717" spans="2:14" x14ac:dyDescent="0.35">
      <c r="B717" s="592"/>
      <c r="C717" s="594" t="s">
        <v>28</v>
      </c>
      <c r="D717" s="235" t="s">
        <v>34</v>
      </c>
      <c r="E717" s="55">
        <v>0</v>
      </c>
      <c r="F717" s="18">
        <v>0</v>
      </c>
      <c r="G717" s="18">
        <v>0</v>
      </c>
      <c r="H717" s="18">
        <v>0</v>
      </c>
      <c r="I717" s="18">
        <v>0</v>
      </c>
      <c r="J717" s="19">
        <v>0</v>
      </c>
      <c r="K717" s="55">
        <v>0</v>
      </c>
      <c r="L717" s="18">
        <v>0</v>
      </c>
      <c r="M717" s="18">
        <v>0</v>
      </c>
      <c r="N717" s="19">
        <v>0</v>
      </c>
    </row>
    <row r="718" spans="2:14" x14ac:dyDescent="0.35">
      <c r="B718" s="592"/>
      <c r="C718" s="596"/>
      <c r="D718" s="236" t="s">
        <v>36</v>
      </c>
      <c r="E718" s="57">
        <v>0</v>
      </c>
      <c r="F718" s="35">
        <v>0</v>
      </c>
      <c r="G718" s="35">
        <v>0</v>
      </c>
      <c r="H718" s="35">
        <v>0</v>
      </c>
      <c r="I718" s="35">
        <v>0</v>
      </c>
      <c r="J718" s="39">
        <v>0</v>
      </c>
      <c r="K718" s="57">
        <v>0</v>
      </c>
      <c r="L718" s="35">
        <v>0</v>
      </c>
      <c r="M718" s="35">
        <v>0</v>
      </c>
      <c r="N718" s="39">
        <v>0</v>
      </c>
    </row>
    <row r="719" spans="2:14" x14ac:dyDescent="0.35">
      <c r="B719" s="592"/>
      <c r="C719" s="596"/>
      <c r="D719" s="236" t="s">
        <v>35</v>
      </c>
      <c r="E719" s="57">
        <v>0</v>
      </c>
      <c r="F719" s="35">
        <v>0</v>
      </c>
      <c r="G719" s="35">
        <v>0</v>
      </c>
      <c r="H719" s="35">
        <v>0</v>
      </c>
      <c r="I719" s="35">
        <v>0</v>
      </c>
      <c r="J719" s="39">
        <v>0</v>
      </c>
      <c r="K719" s="57">
        <v>0</v>
      </c>
      <c r="L719" s="35">
        <v>0</v>
      </c>
      <c r="M719" s="35">
        <v>0</v>
      </c>
      <c r="N719" s="39">
        <v>0</v>
      </c>
    </row>
    <row r="720" spans="2:14" ht="15.75" customHeight="1" thickBot="1" x14ac:dyDescent="0.4">
      <c r="B720" s="592"/>
      <c r="C720" s="598"/>
      <c r="D720" s="237" t="s">
        <v>37</v>
      </c>
      <c r="E720" s="45">
        <v>0</v>
      </c>
      <c r="F720" s="26">
        <v>0</v>
      </c>
      <c r="G720" s="26">
        <v>0</v>
      </c>
      <c r="H720" s="26">
        <v>0</v>
      </c>
      <c r="I720" s="26">
        <v>0</v>
      </c>
      <c r="J720" s="27">
        <v>0</v>
      </c>
      <c r="K720" s="83">
        <v>0</v>
      </c>
      <c r="L720" s="26">
        <v>0</v>
      </c>
      <c r="M720" s="26">
        <v>0</v>
      </c>
      <c r="N720" s="27">
        <v>0</v>
      </c>
    </row>
    <row r="721" spans="1:53" ht="15.75" customHeight="1" x14ac:dyDescent="0.35">
      <c r="B721" s="592"/>
      <c r="C721" s="594" t="s">
        <v>188</v>
      </c>
      <c r="D721" s="261" t="s">
        <v>16</v>
      </c>
      <c r="E721" s="55">
        <v>0</v>
      </c>
      <c r="F721" s="18">
        <v>0</v>
      </c>
      <c r="G721" s="18">
        <v>0</v>
      </c>
      <c r="H721" s="18">
        <v>0</v>
      </c>
      <c r="I721" s="18">
        <v>0</v>
      </c>
      <c r="J721" s="19">
        <v>0</v>
      </c>
      <c r="K721" s="55">
        <v>0</v>
      </c>
      <c r="L721" s="18">
        <v>0</v>
      </c>
      <c r="M721" s="18">
        <v>0</v>
      </c>
      <c r="N721" s="19">
        <v>0</v>
      </c>
    </row>
    <row r="722" spans="1:53" x14ac:dyDescent="0.35">
      <c r="B722" s="592"/>
      <c r="C722" s="603"/>
      <c r="D722" s="259" t="s">
        <v>17</v>
      </c>
      <c r="E722" s="57">
        <v>4</v>
      </c>
      <c r="F722" s="35">
        <v>7</v>
      </c>
      <c r="G722" s="35">
        <v>7</v>
      </c>
      <c r="H722" s="35">
        <v>7</v>
      </c>
      <c r="I722" s="35">
        <v>7</v>
      </c>
      <c r="J722" s="39">
        <v>7</v>
      </c>
      <c r="K722" s="57">
        <v>0</v>
      </c>
      <c r="L722" s="35">
        <v>7</v>
      </c>
      <c r="M722" s="35">
        <v>0</v>
      </c>
      <c r="N722" s="39">
        <v>7</v>
      </c>
    </row>
    <row r="723" spans="1:53" x14ac:dyDescent="0.35">
      <c r="B723" s="592"/>
      <c r="C723" s="603"/>
      <c r="D723" s="259" t="s">
        <v>18</v>
      </c>
      <c r="E723" s="57">
        <v>0</v>
      </c>
      <c r="F723" s="35">
        <v>0</v>
      </c>
      <c r="G723" s="35">
        <v>0</v>
      </c>
      <c r="H723" s="35">
        <v>0</v>
      </c>
      <c r="I723" s="35">
        <v>0</v>
      </c>
      <c r="J723" s="39">
        <v>0</v>
      </c>
      <c r="K723" s="57">
        <v>0</v>
      </c>
      <c r="L723" s="35">
        <v>0</v>
      </c>
      <c r="M723" s="35">
        <v>0</v>
      </c>
      <c r="N723" s="39">
        <v>0</v>
      </c>
    </row>
    <row r="724" spans="1:53" x14ac:dyDescent="0.35">
      <c r="B724" s="592"/>
      <c r="C724" s="603"/>
      <c r="D724" s="259" t="s">
        <v>19</v>
      </c>
      <c r="E724" s="57">
        <v>0</v>
      </c>
      <c r="F724" s="35">
        <v>0</v>
      </c>
      <c r="G724" s="35">
        <v>0</v>
      </c>
      <c r="H724" s="35">
        <v>0</v>
      </c>
      <c r="I724" s="35">
        <v>0</v>
      </c>
      <c r="J724" s="39">
        <v>0</v>
      </c>
      <c r="K724" s="57">
        <v>0</v>
      </c>
      <c r="L724" s="35">
        <v>0</v>
      </c>
      <c r="M724" s="35">
        <v>0</v>
      </c>
      <c r="N724" s="39">
        <v>0</v>
      </c>
    </row>
    <row r="725" spans="1:53" x14ac:dyDescent="0.35">
      <c r="B725" s="592"/>
      <c r="C725" s="603"/>
      <c r="D725" s="259" t="s">
        <v>20</v>
      </c>
      <c r="E725" s="57">
        <v>0</v>
      </c>
      <c r="F725" s="35">
        <v>0</v>
      </c>
      <c r="G725" s="35">
        <v>0</v>
      </c>
      <c r="H725" s="35">
        <v>0</v>
      </c>
      <c r="I725" s="35">
        <v>0</v>
      </c>
      <c r="J725" s="39">
        <v>0</v>
      </c>
      <c r="K725" s="57">
        <v>0</v>
      </c>
      <c r="L725" s="35">
        <v>0</v>
      </c>
      <c r="M725" s="35">
        <v>0</v>
      </c>
      <c r="N725" s="39">
        <v>0</v>
      </c>
    </row>
    <row r="726" spans="1:53" ht="13.5" customHeight="1" thickBot="1" x14ac:dyDescent="0.4">
      <c r="B726" s="593"/>
      <c r="C726" s="595"/>
      <c r="D726" s="263" t="s">
        <v>255</v>
      </c>
      <c r="E726" s="83">
        <v>0</v>
      </c>
      <c r="F726" s="26">
        <v>0</v>
      </c>
      <c r="G726" s="26">
        <v>0</v>
      </c>
      <c r="H726" s="26">
        <v>0</v>
      </c>
      <c r="I726" s="26">
        <v>0</v>
      </c>
      <c r="J726" s="27">
        <v>0</v>
      </c>
      <c r="K726" s="83">
        <v>0</v>
      </c>
      <c r="L726" s="26">
        <v>0</v>
      </c>
      <c r="M726" s="26">
        <v>0</v>
      </c>
      <c r="N726" s="27">
        <v>0</v>
      </c>
    </row>
    <row r="727" spans="1:53" s="72" customFormat="1" ht="12.75" customHeight="1" thickBot="1" x14ac:dyDescent="0.4">
      <c r="A727" s="3"/>
      <c r="B727" s="68"/>
      <c r="C727" s="69"/>
      <c r="D727" s="69"/>
      <c r="E727" s="70"/>
      <c r="F727" s="70"/>
      <c r="G727" s="70"/>
      <c r="H727" s="70"/>
      <c r="I727" s="70"/>
      <c r="J727" s="70"/>
      <c r="K727" s="70"/>
      <c r="L727" s="71"/>
      <c r="M727" s="70"/>
      <c r="N727" s="70"/>
      <c r="O727" s="3"/>
      <c r="P727" s="3"/>
      <c r="Q727" s="3"/>
      <c r="R727" s="3"/>
      <c r="S727" s="3"/>
      <c r="T727" s="3"/>
      <c r="U727" s="3"/>
      <c r="V727" s="3"/>
      <c r="W727" s="3"/>
      <c r="X727" s="3"/>
      <c r="Y727" s="3"/>
      <c r="Z727" s="3"/>
      <c r="AA727" s="3"/>
      <c r="AB727" s="3"/>
      <c r="AC727" s="3"/>
      <c r="AD727" s="3"/>
      <c r="AE727" s="3"/>
      <c r="AF727" s="3"/>
      <c r="AG727" s="3"/>
      <c r="AH727" s="3"/>
      <c r="AI727" s="3"/>
      <c r="AJ727" s="3"/>
      <c r="AK727" s="3"/>
      <c r="AL727" s="3"/>
      <c r="AM727" s="3"/>
      <c r="AN727" s="3"/>
      <c r="AO727" s="3"/>
      <c r="AP727" s="3"/>
      <c r="AQ727" s="3"/>
      <c r="AR727" s="3"/>
      <c r="AS727" s="3"/>
      <c r="AT727" s="3"/>
      <c r="AU727" s="3"/>
      <c r="AV727" s="3"/>
      <c r="AW727" s="3"/>
      <c r="AX727" s="3"/>
      <c r="AY727" s="3"/>
      <c r="AZ727" s="3"/>
      <c r="BA727" s="3"/>
    </row>
    <row r="728" spans="1:53" ht="59.1" customHeight="1" thickBot="1" x14ac:dyDescent="0.55000000000000004">
      <c r="B728" s="205" t="s">
        <v>9</v>
      </c>
      <c r="C728" s="205" t="s">
        <v>51</v>
      </c>
      <c r="D728" s="208" t="s">
        <v>52</v>
      </c>
      <c r="E728" s="73" t="s">
        <v>192</v>
      </c>
      <c r="F728" s="7" t="s">
        <v>193</v>
      </c>
      <c r="G728" s="7" t="s">
        <v>194</v>
      </c>
      <c r="H728" s="7" t="s">
        <v>195</v>
      </c>
      <c r="I728" s="7" t="s">
        <v>196</v>
      </c>
      <c r="J728" s="8" t="s">
        <v>197</v>
      </c>
      <c r="K728" s="74" t="s">
        <v>23</v>
      </c>
      <c r="L728" s="75" t="s">
        <v>21</v>
      </c>
      <c r="M728" s="74" t="s">
        <v>22</v>
      </c>
      <c r="N728" s="8" t="s">
        <v>24</v>
      </c>
    </row>
    <row r="729" spans="1:53" ht="24.6" customHeight="1" thickBot="1" x14ac:dyDescent="0.4">
      <c r="B729" s="591" t="s">
        <v>240</v>
      </c>
      <c r="C729" s="116" t="s">
        <v>205</v>
      </c>
      <c r="D729" s="117" t="s">
        <v>204</v>
      </c>
      <c r="E729" s="137">
        <f>SUM(E730,E731)/SUM(675,E676)*100</f>
        <v>0</v>
      </c>
      <c r="F729" s="96">
        <f t="shared" ref="F729:N729" si="21">SUM(F730,F731)/SUM(675,F676)*100</f>
        <v>0</v>
      </c>
      <c r="G729" s="96">
        <f t="shared" si="21"/>
        <v>0</v>
      </c>
      <c r="H729" s="96">
        <f t="shared" si="21"/>
        <v>0</v>
      </c>
      <c r="I729" s="96">
        <f t="shared" si="21"/>
        <v>0</v>
      </c>
      <c r="J729" s="139">
        <f t="shared" si="21"/>
        <v>0</v>
      </c>
      <c r="K729" s="98">
        <f t="shared" si="21"/>
        <v>0</v>
      </c>
      <c r="L729" s="139">
        <f t="shared" si="21"/>
        <v>0</v>
      </c>
      <c r="M729" s="97">
        <f t="shared" si="21"/>
        <v>0</v>
      </c>
      <c r="N729" s="138">
        <f t="shared" si="21"/>
        <v>0</v>
      </c>
    </row>
    <row r="730" spans="1:53" ht="15" customHeight="1" x14ac:dyDescent="0.35">
      <c r="B730" s="592"/>
      <c r="C730" s="594" t="s">
        <v>2</v>
      </c>
      <c r="D730" s="229" t="s">
        <v>0</v>
      </c>
      <c r="E730" s="48">
        <v>0</v>
      </c>
      <c r="F730" s="18">
        <v>0</v>
      </c>
      <c r="G730" s="18">
        <v>0</v>
      </c>
      <c r="H730" s="18">
        <v>0</v>
      </c>
      <c r="I730" s="18">
        <v>0</v>
      </c>
      <c r="J730" s="149">
        <v>0</v>
      </c>
      <c r="K730" s="55">
        <v>0</v>
      </c>
      <c r="L730" s="18">
        <v>0</v>
      </c>
      <c r="M730" s="18">
        <v>0</v>
      </c>
      <c r="N730" s="19">
        <v>0</v>
      </c>
    </row>
    <row r="731" spans="1:53" ht="15.75" customHeight="1" thickBot="1" x14ac:dyDescent="0.4">
      <c r="B731" s="592"/>
      <c r="C731" s="595"/>
      <c r="D731" s="230" t="s">
        <v>1</v>
      </c>
      <c r="E731" s="24">
        <v>0</v>
      </c>
      <c r="F731" s="22">
        <v>0</v>
      </c>
      <c r="G731" s="22">
        <v>0</v>
      </c>
      <c r="H731" s="22">
        <v>0</v>
      </c>
      <c r="I731" s="22">
        <v>0</v>
      </c>
      <c r="J731" s="61">
        <v>0</v>
      </c>
      <c r="K731" s="78">
        <v>0</v>
      </c>
      <c r="L731" s="22">
        <v>0</v>
      </c>
      <c r="M731" s="22">
        <v>0</v>
      </c>
      <c r="N731" s="27">
        <v>0</v>
      </c>
    </row>
    <row r="732" spans="1:53" ht="15.75" customHeight="1" x14ac:dyDescent="0.35">
      <c r="B732" s="592"/>
      <c r="C732" s="594" t="s">
        <v>25</v>
      </c>
      <c r="D732" s="231" t="s">
        <v>3</v>
      </c>
      <c r="E732" s="16">
        <v>0</v>
      </c>
      <c r="F732" s="14">
        <v>0</v>
      </c>
      <c r="G732" s="14">
        <v>0</v>
      </c>
      <c r="H732" s="14">
        <v>0</v>
      </c>
      <c r="I732" s="14">
        <v>0</v>
      </c>
      <c r="J732" s="32">
        <v>0</v>
      </c>
      <c r="K732" s="80">
        <v>0</v>
      </c>
      <c r="L732" s="14">
        <v>0</v>
      </c>
      <c r="M732" s="14">
        <v>0</v>
      </c>
      <c r="N732" s="32">
        <v>0</v>
      </c>
    </row>
    <row r="733" spans="1:53" ht="15.75" customHeight="1" x14ac:dyDescent="0.35">
      <c r="B733" s="592"/>
      <c r="C733" s="596"/>
      <c r="D733" s="232" t="s">
        <v>5</v>
      </c>
      <c r="E733" s="37">
        <v>0</v>
      </c>
      <c r="F733" s="35">
        <v>0</v>
      </c>
      <c r="G733" s="35">
        <v>0</v>
      </c>
      <c r="H733" s="35">
        <v>0</v>
      </c>
      <c r="I733" s="35">
        <v>0</v>
      </c>
      <c r="J733" s="39">
        <v>0</v>
      </c>
      <c r="K733" s="57">
        <v>0</v>
      </c>
      <c r="L733" s="35">
        <v>0</v>
      </c>
      <c r="M733" s="35">
        <v>0</v>
      </c>
      <c r="N733" s="39">
        <v>0</v>
      </c>
    </row>
    <row r="734" spans="1:53" ht="15.75" customHeight="1" x14ac:dyDescent="0.35">
      <c r="B734" s="592"/>
      <c r="C734" s="596"/>
      <c r="D734" s="232" t="s">
        <v>6</v>
      </c>
      <c r="E734" s="37">
        <v>0</v>
      </c>
      <c r="F734" s="35">
        <v>0</v>
      </c>
      <c r="G734" s="35">
        <v>0</v>
      </c>
      <c r="H734" s="35">
        <v>0</v>
      </c>
      <c r="I734" s="35">
        <v>0</v>
      </c>
      <c r="J734" s="39">
        <v>0</v>
      </c>
      <c r="K734" s="57">
        <v>0</v>
      </c>
      <c r="L734" s="35">
        <v>0</v>
      </c>
      <c r="M734" s="35">
        <v>0</v>
      </c>
      <c r="N734" s="39">
        <v>0</v>
      </c>
    </row>
    <row r="735" spans="1:53" ht="15.75" customHeight="1" thickBot="1" x14ac:dyDescent="0.4">
      <c r="B735" s="592"/>
      <c r="C735" s="595"/>
      <c r="D735" s="233" t="s">
        <v>4</v>
      </c>
      <c r="E735" s="45">
        <v>0</v>
      </c>
      <c r="F735" s="26">
        <v>0</v>
      </c>
      <c r="G735" s="26">
        <v>0</v>
      </c>
      <c r="H735" s="26">
        <v>0</v>
      </c>
      <c r="I735" s="26">
        <v>0</v>
      </c>
      <c r="J735" s="27">
        <v>0</v>
      </c>
      <c r="K735" s="83">
        <v>0</v>
      </c>
      <c r="L735" s="26">
        <v>0</v>
      </c>
      <c r="M735" s="26">
        <v>0</v>
      </c>
      <c r="N735" s="27">
        <v>0</v>
      </c>
    </row>
    <row r="736" spans="1:53" x14ac:dyDescent="0.35">
      <c r="B736" s="592"/>
      <c r="C736" s="594" t="s">
        <v>26</v>
      </c>
      <c r="D736" s="234" t="s">
        <v>7</v>
      </c>
      <c r="E736" s="48">
        <v>0</v>
      </c>
      <c r="F736" s="18">
        <v>0</v>
      </c>
      <c r="G736" s="18">
        <v>0</v>
      </c>
      <c r="H736" s="18">
        <v>0</v>
      </c>
      <c r="I736" s="18">
        <v>0</v>
      </c>
      <c r="J736" s="19">
        <v>0</v>
      </c>
      <c r="K736" s="55">
        <v>0</v>
      </c>
      <c r="L736" s="18">
        <v>0</v>
      </c>
      <c r="M736" s="18">
        <v>0</v>
      </c>
      <c r="N736" s="19">
        <v>0</v>
      </c>
    </row>
    <row r="737" spans="2:14" ht="16.5" customHeight="1" thickBot="1" x14ac:dyDescent="0.4">
      <c r="B737" s="592"/>
      <c r="C737" s="595"/>
      <c r="D737" s="228" t="s">
        <v>8</v>
      </c>
      <c r="E737" s="45">
        <v>0</v>
      </c>
      <c r="F737" s="26">
        <v>0</v>
      </c>
      <c r="G737" s="26">
        <v>0</v>
      </c>
      <c r="H737" s="26">
        <v>0</v>
      </c>
      <c r="I737" s="26">
        <v>0</v>
      </c>
      <c r="J737" s="27">
        <v>0</v>
      </c>
      <c r="K737" s="83">
        <v>0</v>
      </c>
      <c r="L737" s="26">
        <v>0</v>
      </c>
      <c r="M737" s="26">
        <v>0</v>
      </c>
      <c r="N737" s="27">
        <v>0</v>
      </c>
    </row>
    <row r="738" spans="2:14" ht="16.5" customHeight="1" x14ac:dyDescent="0.35">
      <c r="B738" s="592"/>
      <c r="C738" s="597" t="s">
        <v>62</v>
      </c>
      <c r="D738" s="226" t="s">
        <v>29</v>
      </c>
      <c r="E738" s="48">
        <v>0</v>
      </c>
      <c r="F738" s="18">
        <v>0</v>
      </c>
      <c r="G738" s="18">
        <v>0</v>
      </c>
      <c r="H738" s="18">
        <v>0</v>
      </c>
      <c r="I738" s="18">
        <v>0</v>
      </c>
      <c r="J738" s="19">
        <v>0</v>
      </c>
      <c r="K738" s="55">
        <v>0</v>
      </c>
      <c r="L738" s="18">
        <v>0</v>
      </c>
      <c r="M738" s="18">
        <v>0</v>
      </c>
      <c r="N738" s="19">
        <v>0</v>
      </c>
    </row>
    <row r="739" spans="2:14" ht="12" customHeight="1" thickBot="1" x14ac:dyDescent="0.4">
      <c r="B739" s="592"/>
      <c r="C739" s="598"/>
      <c r="D739" s="228" t="s">
        <v>30</v>
      </c>
      <c r="E739" s="45">
        <v>0</v>
      </c>
      <c r="F739" s="26">
        <v>0</v>
      </c>
      <c r="G739" s="26">
        <v>0</v>
      </c>
      <c r="H739" s="26">
        <v>0</v>
      </c>
      <c r="I739" s="26">
        <v>0</v>
      </c>
      <c r="J739" s="27">
        <v>0</v>
      </c>
      <c r="K739" s="83">
        <v>0</v>
      </c>
      <c r="L739" s="26">
        <v>0</v>
      </c>
      <c r="M739" s="26">
        <v>0</v>
      </c>
      <c r="N739" s="27">
        <v>0</v>
      </c>
    </row>
    <row r="740" spans="2:14" ht="14.25" customHeight="1" x14ac:dyDescent="0.35">
      <c r="B740" s="592"/>
      <c r="C740" s="594" t="s">
        <v>27</v>
      </c>
      <c r="D740" s="226" t="s">
        <v>31</v>
      </c>
      <c r="E740" s="48">
        <v>0</v>
      </c>
      <c r="F740" s="18">
        <v>0</v>
      </c>
      <c r="G740" s="18">
        <v>0</v>
      </c>
      <c r="H740" s="18">
        <v>0</v>
      </c>
      <c r="I740" s="18">
        <v>0</v>
      </c>
      <c r="J740" s="19">
        <v>0</v>
      </c>
      <c r="K740" s="55">
        <v>0</v>
      </c>
      <c r="L740" s="18">
        <v>0</v>
      </c>
      <c r="M740" s="18">
        <v>0</v>
      </c>
      <c r="N740" s="19">
        <v>0</v>
      </c>
    </row>
    <row r="741" spans="2:14" ht="13.5" customHeight="1" x14ac:dyDescent="0.35">
      <c r="B741" s="592"/>
      <c r="C741" s="596"/>
      <c r="D741" s="227" t="s">
        <v>32</v>
      </c>
      <c r="E741" s="37">
        <v>0</v>
      </c>
      <c r="F741" s="35">
        <v>0</v>
      </c>
      <c r="G741" s="35">
        <v>0</v>
      </c>
      <c r="H741" s="35">
        <v>0</v>
      </c>
      <c r="I741" s="35">
        <v>0</v>
      </c>
      <c r="J741" s="39">
        <v>0</v>
      </c>
      <c r="K741" s="57">
        <v>0</v>
      </c>
      <c r="L741" s="35">
        <v>0</v>
      </c>
      <c r="M741" s="35">
        <v>0</v>
      </c>
      <c r="N741" s="39">
        <v>0</v>
      </c>
    </row>
    <row r="742" spans="2:14" ht="13.9" thickBot="1" x14ac:dyDescent="0.4">
      <c r="B742" s="592"/>
      <c r="C742" s="598"/>
      <c r="D742" s="225" t="s">
        <v>33</v>
      </c>
      <c r="E742" s="45">
        <v>0</v>
      </c>
      <c r="F742" s="26">
        <v>0</v>
      </c>
      <c r="G742" s="26">
        <v>0</v>
      </c>
      <c r="H742" s="26">
        <v>0</v>
      </c>
      <c r="I742" s="26">
        <v>0</v>
      </c>
      <c r="J742" s="27">
        <v>0</v>
      </c>
      <c r="K742" s="83">
        <v>0</v>
      </c>
      <c r="L742" s="26">
        <v>0</v>
      </c>
      <c r="M742" s="26">
        <v>0</v>
      </c>
      <c r="N742" s="27">
        <v>0</v>
      </c>
    </row>
    <row r="743" spans="2:14" x14ac:dyDescent="0.35">
      <c r="B743" s="592"/>
      <c r="C743" s="594" t="s">
        <v>28</v>
      </c>
      <c r="D743" s="235" t="s">
        <v>34</v>
      </c>
      <c r="E743" s="55">
        <v>0</v>
      </c>
      <c r="F743" s="18">
        <v>0</v>
      </c>
      <c r="G743" s="18">
        <v>0</v>
      </c>
      <c r="H743" s="18">
        <v>0</v>
      </c>
      <c r="I743" s="18">
        <v>0</v>
      </c>
      <c r="J743" s="19">
        <v>0</v>
      </c>
      <c r="K743" s="55">
        <v>0</v>
      </c>
      <c r="L743" s="18">
        <v>0</v>
      </c>
      <c r="M743" s="18">
        <v>0</v>
      </c>
      <c r="N743" s="19">
        <v>0</v>
      </c>
    </row>
    <row r="744" spans="2:14" x14ac:dyDescent="0.35">
      <c r="B744" s="592"/>
      <c r="C744" s="596"/>
      <c r="D744" s="236" t="s">
        <v>36</v>
      </c>
      <c r="E744" s="57">
        <v>0</v>
      </c>
      <c r="F744" s="35">
        <v>0</v>
      </c>
      <c r="G744" s="35">
        <v>0</v>
      </c>
      <c r="H744" s="35">
        <v>0</v>
      </c>
      <c r="I744" s="35">
        <v>0</v>
      </c>
      <c r="J744" s="39">
        <v>0</v>
      </c>
      <c r="K744" s="57">
        <v>0</v>
      </c>
      <c r="L744" s="35">
        <v>0</v>
      </c>
      <c r="M744" s="35">
        <v>0</v>
      </c>
      <c r="N744" s="39">
        <v>0</v>
      </c>
    </row>
    <row r="745" spans="2:14" x14ac:dyDescent="0.35">
      <c r="B745" s="592"/>
      <c r="C745" s="596"/>
      <c r="D745" s="236" t="s">
        <v>35</v>
      </c>
      <c r="E745" s="57">
        <v>0</v>
      </c>
      <c r="F745" s="35">
        <v>0</v>
      </c>
      <c r="G745" s="35">
        <v>0</v>
      </c>
      <c r="H745" s="35">
        <v>0</v>
      </c>
      <c r="I745" s="35">
        <v>0</v>
      </c>
      <c r="J745" s="39">
        <v>0</v>
      </c>
      <c r="K745" s="57">
        <v>0</v>
      </c>
      <c r="L745" s="35">
        <v>0</v>
      </c>
      <c r="M745" s="35">
        <v>0</v>
      </c>
      <c r="N745" s="39">
        <v>0</v>
      </c>
    </row>
    <row r="746" spans="2:14" ht="15.75" customHeight="1" thickBot="1" x14ac:dyDescent="0.4">
      <c r="B746" s="592"/>
      <c r="C746" s="598"/>
      <c r="D746" s="237" t="s">
        <v>37</v>
      </c>
      <c r="E746" s="45">
        <v>0</v>
      </c>
      <c r="F746" s="26">
        <v>0</v>
      </c>
      <c r="G746" s="26">
        <v>0</v>
      </c>
      <c r="H746" s="26">
        <v>0</v>
      </c>
      <c r="I746" s="26">
        <v>0</v>
      </c>
      <c r="J746" s="27">
        <v>0</v>
      </c>
      <c r="K746" s="83">
        <v>0</v>
      </c>
      <c r="L746" s="26">
        <v>0</v>
      </c>
      <c r="M746" s="26">
        <v>0</v>
      </c>
      <c r="N746" s="27">
        <v>0</v>
      </c>
    </row>
    <row r="747" spans="2:14" ht="15.75" customHeight="1" x14ac:dyDescent="0.35">
      <c r="B747" s="592"/>
      <c r="C747" s="602" t="s">
        <v>189</v>
      </c>
      <c r="D747" s="226" t="s">
        <v>261</v>
      </c>
      <c r="E747" s="55">
        <v>0</v>
      </c>
      <c r="F747" s="18">
        <v>0</v>
      </c>
      <c r="G747" s="18">
        <v>0</v>
      </c>
      <c r="H747" s="18">
        <v>0</v>
      </c>
      <c r="I747" s="18">
        <v>0</v>
      </c>
      <c r="J747" s="19">
        <v>0</v>
      </c>
      <c r="K747" s="55">
        <v>0</v>
      </c>
      <c r="L747" s="18">
        <v>0</v>
      </c>
      <c r="M747" s="18">
        <v>0</v>
      </c>
      <c r="N747" s="19">
        <v>0</v>
      </c>
    </row>
    <row r="748" spans="2:14" ht="15.75" customHeight="1" x14ac:dyDescent="0.35">
      <c r="B748" s="592"/>
      <c r="C748" s="603"/>
      <c r="D748" s="236" t="s">
        <v>66</v>
      </c>
      <c r="E748" s="57">
        <v>0</v>
      </c>
      <c r="F748" s="35">
        <v>0</v>
      </c>
      <c r="G748" s="35">
        <v>0</v>
      </c>
      <c r="H748" s="35">
        <v>0</v>
      </c>
      <c r="I748" s="35">
        <v>0</v>
      </c>
      <c r="J748" s="39">
        <v>0</v>
      </c>
      <c r="K748" s="57">
        <v>0</v>
      </c>
      <c r="L748" s="35">
        <v>0</v>
      </c>
      <c r="M748" s="35">
        <v>0</v>
      </c>
      <c r="N748" s="39">
        <v>0</v>
      </c>
    </row>
    <row r="749" spans="2:14" ht="15.75" customHeight="1" x14ac:dyDescent="0.35">
      <c r="B749" s="592"/>
      <c r="C749" s="603"/>
      <c r="D749" s="236" t="s">
        <v>67</v>
      </c>
      <c r="E749" s="57">
        <v>0</v>
      </c>
      <c r="F749" s="35">
        <v>0</v>
      </c>
      <c r="G749" s="35">
        <v>0</v>
      </c>
      <c r="H749" s="35">
        <v>0</v>
      </c>
      <c r="I749" s="35">
        <v>0</v>
      </c>
      <c r="J749" s="39">
        <v>0</v>
      </c>
      <c r="K749" s="57">
        <v>0</v>
      </c>
      <c r="L749" s="35">
        <v>0</v>
      </c>
      <c r="M749" s="35">
        <v>0</v>
      </c>
      <c r="N749" s="39">
        <v>0</v>
      </c>
    </row>
    <row r="750" spans="2:14" ht="17.25" customHeight="1" thickBot="1" x14ac:dyDescent="0.4">
      <c r="B750" s="592"/>
      <c r="C750" s="604"/>
      <c r="D750" s="225" t="s">
        <v>247</v>
      </c>
      <c r="E750" s="126">
        <v>0</v>
      </c>
      <c r="F750" s="26">
        <v>0</v>
      </c>
      <c r="G750" s="26">
        <v>0</v>
      </c>
      <c r="H750" s="26">
        <v>0</v>
      </c>
      <c r="I750" s="26">
        <v>0</v>
      </c>
      <c r="J750" s="27">
        <v>0</v>
      </c>
      <c r="K750" s="45">
        <v>0</v>
      </c>
      <c r="L750" s="26">
        <v>0</v>
      </c>
      <c r="M750" s="26">
        <v>0</v>
      </c>
      <c r="N750" s="27">
        <v>0</v>
      </c>
    </row>
    <row r="751" spans="2:14" ht="14.45" customHeight="1" x14ac:dyDescent="0.35">
      <c r="B751" s="592"/>
      <c r="C751" s="594" t="s">
        <v>256</v>
      </c>
      <c r="D751" s="261" t="s">
        <v>187</v>
      </c>
      <c r="E751" s="55">
        <v>0</v>
      </c>
      <c r="F751" s="18">
        <v>0</v>
      </c>
      <c r="G751" s="18">
        <v>0</v>
      </c>
      <c r="H751" s="18">
        <v>0</v>
      </c>
      <c r="I751" s="18">
        <v>0</v>
      </c>
      <c r="J751" s="19">
        <v>0</v>
      </c>
      <c r="K751" s="55">
        <v>0</v>
      </c>
      <c r="L751" s="18">
        <v>0</v>
      </c>
      <c r="M751" s="18">
        <v>0</v>
      </c>
      <c r="N751" s="19">
        <v>0</v>
      </c>
    </row>
    <row r="752" spans="2:14" x14ac:dyDescent="0.35">
      <c r="B752" s="592"/>
      <c r="C752" s="596"/>
      <c r="D752" s="259" t="s">
        <v>219</v>
      </c>
      <c r="E752" s="57">
        <v>0</v>
      </c>
      <c r="F752" s="35">
        <v>0</v>
      </c>
      <c r="G752" s="35">
        <v>0</v>
      </c>
      <c r="H752" s="35">
        <v>0</v>
      </c>
      <c r="I752" s="35">
        <v>0</v>
      </c>
      <c r="J752" s="39">
        <v>0</v>
      </c>
      <c r="K752" s="57">
        <v>0</v>
      </c>
      <c r="L752" s="35">
        <v>0</v>
      </c>
      <c r="M752" s="35">
        <v>0</v>
      </c>
      <c r="N752" s="39">
        <v>0</v>
      </c>
    </row>
    <row r="753" spans="2:14" x14ac:dyDescent="0.35">
      <c r="B753" s="592"/>
      <c r="C753" s="596"/>
      <c r="D753" s="262" t="s">
        <v>269</v>
      </c>
      <c r="E753" s="57">
        <v>0</v>
      </c>
      <c r="F753" s="35">
        <v>0</v>
      </c>
      <c r="G753" s="35">
        <v>0</v>
      </c>
      <c r="H753" s="35">
        <v>0</v>
      </c>
      <c r="I753" s="35">
        <v>0</v>
      </c>
      <c r="J753" s="39">
        <v>0</v>
      </c>
      <c r="K753" s="57">
        <v>0</v>
      </c>
      <c r="L753" s="35">
        <v>0</v>
      </c>
      <c r="M753" s="35">
        <v>0</v>
      </c>
      <c r="N753" s="39">
        <v>0</v>
      </c>
    </row>
    <row r="754" spans="2:14" ht="15.75" customHeight="1" thickBot="1" x14ac:dyDescent="0.4">
      <c r="B754" s="592"/>
      <c r="C754" s="598"/>
      <c r="D754" s="263" t="s">
        <v>254</v>
      </c>
      <c r="E754" s="45">
        <v>0</v>
      </c>
      <c r="F754" s="26">
        <v>0</v>
      </c>
      <c r="G754" s="26">
        <v>0</v>
      </c>
      <c r="H754" s="26">
        <v>0</v>
      </c>
      <c r="I754" s="26">
        <v>0</v>
      </c>
      <c r="J754" s="27">
        <v>0</v>
      </c>
      <c r="K754" s="83">
        <v>0</v>
      </c>
      <c r="L754" s="26">
        <v>0</v>
      </c>
      <c r="M754" s="26">
        <v>0</v>
      </c>
      <c r="N754" s="27">
        <v>0</v>
      </c>
    </row>
    <row r="755" spans="2:14" ht="30.6" customHeight="1" x14ac:dyDescent="0.35">
      <c r="B755" s="592"/>
      <c r="C755" s="594" t="s">
        <v>257</v>
      </c>
      <c r="D755" s="226" t="s">
        <v>29</v>
      </c>
      <c r="E755" s="48">
        <v>0</v>
      </c>
      <c r="F755" s="18">
        <v>0</v>
      </c>
      <c r="G755" s="18">
        <v>0</v>
      </c>
      <c r="H755" s="18">
        <v>0</v>
      </c>
      <c r="I755" s="18">
        <v>0</v>
      </c>
      <c r="J755" s="19">
        <v>0</v>
      </c>
      <c r="K755" s="55">
        <v>0</v>
      </c>
      <c r="L755" s="18">
        <v>0</v>
      </c>
      <c r="M755" s="18">
        <v>0</v>
      </c>
      <c r="N755" s="19">
        <v>0</v>
      </c>
    </row>
    <row r="756" spans="2:14" ht="34.5" customHeight="1" thickBot="1" x14ac:dyDescent="0.4">
      <c r="B756" s="593"/>
      <c r="C756" s="595"/>
      <c r="D756" s="225" t="s">
        <v>30</v>
      </c>
      <c r="E756" s="45">
        <v>0</v>
      </c>
      <c r="F756" s="26">
        <v>0</v>
      </c>
      <c r="G756" s="26">
        <v>0</v>
      </c>
      <c r="H756" s="26">
        <v>0</v>
      </c>
      <c r="I756" s="26">
        <v>0</v>
      </c>
      <c r="J756" s="27">
        <v>0</v>
      </c>
      <c r="K756" s="83">
        <v>0</v>
      </c>
      <c r="L756" s="26">
        <v>0</v>
      </c>
      <c r="M756" s="26">
        <v>0</v>
      </c>
      <c r="N756" s="27">
        <v>0</v>
      </c>
    </row>
    <row r="757" spans="2:14" ht="147.75" customHeight="1" x14ac:dyDescent="0.35">
      <c r="B757" s="613" t="s">
        <v>271</v>
      </c>
      <c r="C757" s="614"/>
      <c r="D757" s="614"/>
    </row>
  </sheetData>
  <mergeCells count="258">
    <mergeCell ref="B757:D757"/>
    <mergeCell ref="B703:B726"/>
    <mergeCell ref="C704:C705"/>
    <mergeCell ref="C706:C709"/>
    <mergeCell ref="C710:C711"/>
    <mergeCell ref="C712:C713"/>
    <mergeCell ref="C714:C716"/>
    <mergeCell ref="C751:C754"/>
    <mergeCell ref="C755:C756"/>
    <mergeCell ref="C717:C720"/>
    <mergeCell ref="C721:C726"/>
    <mergeCell ref="B729:B756"/>
    <mergeCell ref="C730:C731"/>
    <mergeCell ref="C732:C735"/>
    <mergeCell ref="C736:C737"/>
    <mergeCell ref="C738:C739"/>
    <mergeCell ref="C740:C742"/>
    <mergeCell ref="C743:C746"/>
    <mergeCell ref="C747:C750"/>
    <mergeCell ref="B674:B700"/>
    <mergeCell ref="C675:C676"/>
    <mergeCell ref="C677:C680"/>
    <mergeCell ref="C681:C682"/>
    <mergeCell ref="C683:C684"/>
    <mergeCell ref="C685:C687"/>
    <mergeCell ref="B631:B671"/>
    <mergeCell ref="C688:C691"/>
    <mergeCell ref="C692:C693"/>
    <mergeCell ref="C694:C696"/>
    <mergeCell ref="C697:C700"/>
    <mergeCell ref="C645:C646"/>
    <mergeCell ref="C647:C648"/>
    <mergeCell ref="C649:C650"/>
    <mergeCell ref="C651:C654"/>
    <mergeCell ref="C655:C656"/>
    <mergeCell ref="C657:C659"/>
    <mergeCell ref="C632:C633"/>
    <mergeCell ref="C634:C635"/>
    <mergeCell ref="C636:C640"/>
    <mergeCell ref="C641:C642"/>
    <mergeCell ref="C643:C644"/>
    <mergeCell ref="C660:C664"/>
    <mergeCell ref="C665:C666"/>
    <mergeCell ref="C667:C668"/>
    <mergeCell ref="C669:C671"/>
    <mergeCell ref="C582:C585"/>
    <mergeCell ref="C586:C590"/>
    <mergeCell ref="B593:B628"/>
    <mergeCell ref="C594:C595"/>
    <mergeCell ref="C596:C599"/>
    <mergeCell ref="C600:C601"/>
    <mergeCell ref="C602:C603"/>
    <mergeCell ref="C604:C606"/>
    <mergeCell ref="C607:C611"/>
    <mergeCell ref="C612:C614"/>
    <mergeCell ref="B556:B590"/>
    <mergeCell ref="C557:C558"/>
    <mergeCell ref="C559:C562"/>
    <mergeCell ref="C563:C564"/>
    <mergeCell ref="C565:C566"/>
    <mergeCell ref="C567:C569"/>
    <mergeCell ref="C570:C574"/>
    <mergeCell ref="C575:C577"/>
    <mergeCell ref="C578:C579"/>
    <mergeCell ref="C580:C581"/>
    <mergeCell ref="C615:C616"/>
    <mergeCell ref="C617:C618"/>
    <mergeCell ref="C619:C623"/>
    <mergeCell ref="C624:C628"/>
    <mergeCell ref="B527:B553"/>
    <mergeCell ref="C527:C528"/>
    <mergeCell ref="C529:C532"/>
    <mergeCell ref="C533:C534"/>
    <mergeCell ref="C535:C536"/>
    <mergeCell ref="C537:C538"/>
    <mergeCell ref="C539:C542"/>
    <mergeCell ref="C543:C544"/>
    <mergeCell ref="C545:C548"/>
    <mergeCell ref="C549:C553"/>
    <mergeCell ref="B501:B524"/>
    <mergeCell ref="C501:C502"/>
    <mergeCell ref="C503:C506"/>
    <mergeCell ref="C507:C508"/>
    <mergeCell ref="C509:C510"/>
    <mergeCell ref="C511:C514"/>
    <mergeCell ref="C515:C516"/>
    <mergeCell ref="C517:C519"/>
    <mergeCell ref="C520:C524"/>
    <mergeCell ref="B458:B474"/>
    <mergeCell ref="C459:C460"/>
    <mergeCell ref="C461:C464"/>
    <mergeCell ref="C465:C466"/>
    <mergeCell ref="C467:C468"/>
    <mergeCell ref="C469:C470"/>
    <mergeCell ref="C471:C472"/>
    <mergeCell ref="C473:C474"/>
    <mergeCell ref="B477:B498"/>
    <mergeCell ref="C478:C479"/>
    <mergeCell ref="C480:C483"/>
    <mergeCell ref="C484:C485"/>
    <mergeCell ref="C486:C487"/>
    <mergeCell ref="C488:C489"/>
    <mergeCell ref="C490:C491"/>
    <mergeCell ref="C492:C493"/>
    <mergeCell ref="C494:C496"/>
    <mergeCell ref="C497:C498"/>
    <mergeCell ref="B418:B455"/>
    <mergeCell ref="C419:C420"/>
    <mergeCell ref="C421:C424"/>
    <mergeCell ref="C425:C426"/>
    <mergeCell ref="C427:C428"/>
    <mergeCell ref="C429:C431"/>
    <mergeCell ref="C432:C435"/>
    <mergeCell ref="C436:C443"/>
    <mergeCell ref="C444:C452"/>
    <mergeCell ref="C453:C455"/>
    <mergeCell ref="B386:B415"/>
    <mergeCell ref="C387:C388"/>
    <mergeCell ref="C389:C392"/>
    <mergeCell ref="C393:C394"/>
    <mergeCell ref="C395:C396"/>
    <mergeCell ref="C397:C399"/>
    <mergeCell ref="C400:C403"/>
    <mergeCell ref="C404:C407"/>
    <mergeCell ref="C408:C412"/>
    <mergeCell ref="C413:C415"/>
    <mergeCell ref="B355:B383"/>
    <mergeCell ref="C356:C357"/>
    <mergeCell ref="C358:C361"/>
    <mergeCell ref="C362:C363"/>
    <mergeCell ref="C364:C365"/>
    <mergeCell ref="C366:C368"/>
    <mergeCell ref="C369:C372"/>
    <mergeCell ref="C373:C376"/>
    <mergeCell ref="C377:C378"/>
    <mergeCell ref="C379:C380"/>
    <mergeCell ref="C381:C383"/>
    <mergeCell ref="B326:B352"/>
    <mergeCell ref="C327:C328"/>
    <mergeCell ref="C329:C332"/>
    <mergeCell ref="C333:C334"/>
    <mergeCell ref="C335:C336"/>
    <mergeCell ref="C337:C339"/>
    <mergeCell ref="C340:C343"/>
    <mergeCell ref="C344:C347"/>
    <mergeCell ref="C348:C349"/>
    <mergeCell ref="C350:C352"/>
    <mergeCell ref="C287:C288"/>
    <mergeCell ref="C289:C290"/>
    <mergeCell ref="C291:C298"/>
    <mergeCell ref="C299:C301"/>
    <mergeCell ref="B304:B323"/>
    <mergeCell ref="C305:C306"/>
    <mergeCell ref="C307:C310"/>
    <mergeCell ref="C311:C312"/>
    <mergeCell ref="C313:C314"/>
    <mergeCell ref="C315:C317"/>
    <mergeCell ref="B257:B301"/>
    <mergeCell ref="C258:C259"/>
    <mergeCell ref="C260:C263"/>
    <mergeCell ref="C264:C265"/>
    <mergeCell ref="C266:C267"/>
    <mergeCell ref="C268:C270"/>
    <mergeCell ref="C271:C274"/>
    <mergeCell ref="C275:C276"/>
    <mergeCell ref="C277:C278"/>
    <mergeCell ref="C279:C286"/>
    <mergeCell ref="C318:C321"/>
    <mergeCell ref="C322:C323"/>
    <mergeCell ref="B232:B254"/>
    <mergeCell ref="C233:C234"/>
    <mergeCell ref="C235:C238"/>
    <mergeCell ref="C239:C240"/>
    <mergeCell ref="C241:C242"/>
    <mergeCell ref="C243:C245"/>
    <mergeCell ref="C246:C249"/>
    <mergeCell ref="C250:C251"/>
    <mergeCell ref="C252:C254"/>
    <mergeCell ref="B205:B229"/>
    <mergeCell ref="C206:C207"/>
    <mergeCell ref="C208:C211"/>
    <mergeCell ref="C212:C213"/>
    <mergeCell ref="C214:C215"/>
    <mergeCell ref="C216:C218"/>
    <mergeCell ref="C219:C222"/>
    <mergeCell ref="C223:C226"/>
    <mergeCell ref="C227:C229"/>
    <mergeCell ref="C177:C179"/>
    <mergeCell ref="B182:B202"/>
    <mergeCell ref="C183:C184"/>
    <mergeCell ref="C185:C188"/>
    <mergeCell ref="C189:C190"/>
    <mergeCell ref="C191:C192"/>
    <mergeCell ref="C193:C195"/>
    <mergeCell ref="C196:C199"/>
    <mergeCell ref="C200:C202"/>
    <mergeCell ref="B151:B179"/>
    <mergeCell ref="C151:C152"/>
    <mergeCell ref="C153:C156"/>
    <mergeCell ref="C157:C158"/>
    <mergeCell ref="C159:C160"/>
    <mergeCell ref="C161:C163"/>
    <mergeCell ref="C164:C167"/>
    <mergeCell ref="C168:C169"/>
    <mergeCell ref="C170:C171"/>
    <mergeCell ref="C172:C176"/>
    <mergeCell ref="B129:B148"/>
    <mergeCell ref="C130:C131"/>
    <mergeCell ref="C132:C135"/>
    <mergeCell ref="C136:C137"/>
    <mergeCell ref="C138:C139"/>
    <mergeCell ref="C140:C142"/>
    <mergeCell ref="C143:C146"/>
    <mergeCell ref="C147:C148"/>
    <mergeCell ref="B105:B126"/>
    <mergeCell ref="C106:C107"/>
    <mergeCell ref="C108:C111"/>
    <mergeCell ref="C112:C113"/>
    <mergeCell ref="C114:C115"/>
    <mergeCell ref="C116:C118"/>
    <mergeCell ref="C119:C122"/>
    <mergeCell ref="C123:C126"/>
    <mergeCell ref="B83:B102"/>
    <mergeCell ref="C84:C85"/>
    <mergeCell ref="C86:C89"/>
    <mergeCell ref="C90:C91"/>
    <mergeCell ref="C92:C93"/>
    <mergeCell ref="C94:C96"/>
    <mergeCell ref="C97:C100"/>
    <mergeCell ref="C101:C102"/>
    <mergeCell ref="B61:B80"/>
    <mergeCell ref="C62:C63"/>
    <mergeCell ref="C64:C67"/>
    <mergeCell ref="C68:C69"/>
    <mergeCell ref="C70:C71"/>
    <mergeCell ref="C72:C74"/>
    <mergeCell ref="C75:C78"/>
    <mergeCell ref="C79:C80"/>
    <mergeCell ref="B37:B58"/>
    <mergeCell ref="C37:C38"/>
    <mergeCell ref="C39:C42"/>
    <mergeCell ref="C43:C44"/>
    <mergeCell ref="C45:C46"/>
    <mergeCell ref="C47:C49"/>
    <mergeCell ref="C50:C53"/>
    <mergeCell ref="C54:C56"/>
    <mergeCell ref="C57:C58"/>
    <mergeCell ref="E1:J1"/>
    <mergeCell ref="K1:N1"/>
    <mergeCell ref="B3:B34"/>
    <mergeCell ref="C3:C4"/>
    <mergeCell ref="C5:C8"/>
    <mergeCell ref="C9:C10"/>
    <mergeCell ref="C11:C12"/>
    <mergeCell ref="C13:C15"/>
    <mergeCell ref="C16:C19"/>
    <mergeCell ref="C20:C25"/>
    <mergeCell ref="C26:C34"/>
  </mergeCells>
  <pageMargins left="0.7" right="0.7" top="0.75" bottom="0.75" header="0.3" footer="0.3"/>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749A97-8F6C-41EE-9EA6-14303085BEB9}">
  <dimension ref="A1:BA758"/>
  <sheetViews>
    <sheetView zoomScale="85" zoomScaleNormal="85" workbookViewId="0">
      <pane ySplit="1" topLeftCell="A730" activePane="bottomLeft" state="frozen"/>
      <selection activeCell="C1" sqref="C1"/>
      <selection pane="bottomLeft" activeCell="B757" sqref="B757:D757"/>
    </sheetView>
  </sheetViews>
  <sheetFormatPr defaultColWidth="9.1328125" defaultRowHeight="13.5" x14ac:dyDescent="0.35"/>
  <cols>
    <col min="1" max="1" width="3.3984375" style="264" customWidth="1"/>
    <col min="2" max="2" width="27.265625" style="1" customWidth="1"/>
    <col min="3" max="3" width="32.73046875" style="1" customWidth="1"/>
    <col min="4" max="4" width="60.265625" style="1" customWidth="1"/>
    <col min="5" max="5" width="11.59765625" style="1" bestFit="1" customWidth="1"/>
    <col min="6" max="6" width="9.3984375" style="1" customWidth="1"/>
    <col min="7" max="7" width="9.1328125" style="1"/>
    <col min="8" max="8" width="9.59765625" style="1" customWidth="1"/>
    <col min="9" max="10" width="9.1328125" style="1"/>
    <col min="11" max="11" width="12.3984375" style="1" customWidth="1"/>
    <col min="12" max="12" width="16.265625" style="336" customWidth="1"/>
    <col min="13" max="13" width="19.86328125" style="1" customWidth="1"/>
    <col min="14" max="14" width="17.86328125" style="1" customWidth="1"/>
    <col min="15" max="26" width="8.73046875" style="264"/>
    <col min="27" max="27" width="10" style="264" customWidth="1"/>
    <col min="28" max="35" width="8.73046875" style="264"/>
    <col min="36" max="36" width="18.59765625" style="264" customWidth="1"/>
    <col min="37" max="53" width="8.73046875" style="264"/>
    <col min="54" max="16384" width="9.1328125" style="1"/>
  </cols>
  <sheetData>
    <row r="1" spans="2:15" ht="13.9" thickBot="1" x14ac:dyDescent="0.4">
      <c r="E1" s="575" t="s">
        <v>214</v>
      </c>
      <c r="F1" s="576"/>
      <c r="G1" s="576"/>
      <c r="H1" s="576"/>
      <c r="I1" s="576"/>
      <c r="J1" s="577"/>
      <c r="K1" s="575" t="s">
        <v>198</v>
      </c>
      <c r="L1" s="576"/>
      <c r="M1" s="576"/>
      <c r="N1" s="577"/>
      <c r="O1" s="5"/>
    </row>
    <row r="2" spans="2:15" ht="55.5" customHeight="1" thickBot="1" x14ac:dyDescent="0.55000000000000004">
      <c r="B2" s="205" t="s">
        <v>9</v>
      </c>
      <c r="C2" s="337" t="s">
        <v>51</v>
      </c>
      <c r="D2" s="208" t="s">
        <v>52</v>
      </c>
      <c r="E2" s="6" t="s">
        <v>192</v>
      </c>
      <c r="F2" s="7" t="s">
        <v>193</v>
      </c>
      <c r="G2" s="7" t="s">
        <v>194</v>
      </c>
      <c r="H2" s="7" t="s">
        <v>195</v>
      </c>
      <c r="I2" s="7" t="s">
        <v>196</v>
      </c>
      <c r="J2" s="8" t="s">
        <v>197</v>
      </c>
      <c r="K2" s="9" t="s">
        <v>23</v>
      </c>
      <c r="L2" s="10" t="s">
        <v>21</v>
      </c>
      <c r="M2" s="9" t="s">
        <v>22</v>
      </c>
      <c r="N2" s="11" t="s">
        <v>24</v>
      </c>
    </row>
    <row r="3" spans="2:15" ht="14.45" customHeight="1" x14ac:dyDescent="0.35">
      <c r="B3" s="591" t="s">
        <v>44</v>
      </c>
      <c r="C3" s="615" t="s">
        <v>2</v>
      </c>
      <c r="D3" s="76" t="s">
        <v>0</v>
      </c>
      <c r="E3" s="179">
        <v>4</v>
      </c>
      <c r="F3" s="14">
        <v>4</v>
      </c>
      <c r="G3" s="13">
        <v>5</v>
      </c>
      <c r="H3" s="15">
        <v>4</v>
      </c>
      <c r="I3" s="14">
        <v>6</v>
      </c>
      <c r="J3" s="13">
        <v>11</v>
      </c>
      <c r="K3" s="16">
        <v>0</v>
      </c>
      <c r="L3" s="17">
        <v>12</v>
      </c>
      <c r="M3" s="18">
        <v>1</v>
      </c>
      <c r="N3" s="19">
        <v>11</v>
      </c>
    </row>
    <row r="4" spans="2:15" ht="15.75" customHeight="1" thickBot="1" x14ac:dyDescent="0.4">
      <c r="B4" s="592"/>
      <c r="C4" s="616"/>
      <c r="D4" s="77" t="s">
        <v>1</v>
      </c>
      <c r="E4" s="180">
        <v>5</v>
      </c>
      <c r="F4" s="22">
        <v>5</v>
      </c>
      <c r="G4" s="21">
        <v>5</v>
      </c>
      <c r="H4" s="23">
        <v>6</v>
      </c>
      <c r="I4" s="22">
        <v>6</v>
      </c>
      <c r="J4" s="21">
        <v>11</v>
      </c>
      <c r="K4" s="24">
        <v>0</v>
      </c>
      <c r="L4" s="25">
        <v>11</v>
      </c>
      <c r="M4" s="26">
        <v>0</v>
      </c>
      <c r="N4" s="27">
        <v>11</v>
      </c>
    </row>
    <row r="5" spans="2:15" ht="15.75" customHeight="1" x14ac:dyDescent="0.35">
      <c r="B5" s="592"/>
      <c r="C5" s="615" t="s">
        <v>191</v>
      </c>
      <c r="D5" s="79" t="s">
        <v>3</v>
      </c>
      <c r="E5" s="181">
        <v>3</v>
      </c>
      <c r="F5" s="14">
        <v>3</v>
      </c>
      <c r="G5" s="30">
        <v>3</v>
      </c>
      <c r="H5" s="15">
        <v>3</v>
      </c>
      <c r="I5" s="14">
        <v>4</v>
      </c>
      <c r="J5" s="30">
        <v>4</v>
      </c>
      <c r="K5" s="16">
        <v>0</v>
      </c>
      <c r="L5" s="31">
        <v>7</v>
      </c>
      <c r="M5" s="14">
        <v>0</v>
      </c>
      <c r="N5" s="32">
        <v>7</v>
      </c>
    </row>
    <row r="6" spans="2:15" ht="15.75" customHeight="1" x14ac:dyDescent="0.35">
      <c r="B6" s="592"/>
      <c r="C6" s="617"/>
      <c r="D6" s="105" t="s">
        <v>5</v>
      </c>
      <c r="E6" s="182">
        <v>4</v>
      </c>
      <c r="F6" s="35">
        <v>4</v>
      </c>
      <c r="G6" s="34">
        <v>4</v>
      </c>
      <c r="H6" s="36">
        <v>4</v>
      </c>
      <c r="I6" s="35">
        <v>4</v>
      </c>
      <c r="J6" s="34">
        <v>4</v>
      </c>
      <c r="K6" s="37">
        <v>0</v>
      </c>
      <c r="L6" s="38">
        <v>4</v>
      </c>
      <c r="M6" s="35">
        <v>0</v>
      </c>
      <c r="N6" s="39">
        <v>4</v>
      </c>
    </row>
    <row r="7" spans="2:15" ht="15.75" customHeight="1" x14ac:dyDescent="0.35">
      <c r="B7" s="592"/>
      <c r="C7" s="617"/>
      <c r="D7" s="105" t="s">
        <v>6</v>
      </c>
      <c r="E7" s="182">
        <v>2</v>
      </c>
      <c r="F7" s="35">
        <v>2</v>
      </c>
      <c r="G7" s="34">
        <v>3</v>
      </c>
      <c r="H7" s="36">
        <v>3</v>
      </c>
      <c r="I7" s="35">
        <v>4</v>
      </c>
      <c r="J7" s="34">
        <v>9</v>
      </c>
      <c r="K7" s="37">
        <v>0</v>
      </c>
      <c r="L7" s="38">
        <v>10</v>
      </c>
      <c r="M7" s="35">
        <v>1</v>
      </c>
      <c r="N7" s="39">
        <v>9</v>
      </c>
    </row>
    <row r="8" spans="2:15" ht="15.75" customHeight="1" thickBot="1" x14ac:dyDescent="0.4">
      <c r="B8" s="592"/>
      <c r="C8" s="616"/>
      <c r="D8" s="108" t="s">
        <v>4</v>
      </c>
      <c r="E8" s="183">
        <v>0</v>
      </c>
      <c r="F8" s="26">
        <v>0</v>
      </c>
      <c r="G8" s="43">
        <v>0</v>
      </c>
      <c r="H8" s="44">
        <v>0</v>
      </c>
      <c r="I8" s="26">
        <v>0</v>
      </c>
      <c r="J8" s="43">
        <v>5</v>
      </c>
      <c r="K8" s="45">
        <v>0</v>
      </c>
      <c r="L8" s="25">
        <v>2</v>
      </c>
      <c r="M8" s="26">
        <v>0</v>
      </c>
      <c r="N8" s="27">
        <v>2</v>
      </c>
    </row>
    <row r="9" spans="2:15" x14ac:dyDescent="0.35">
      <c r="B9" s="592"/>
      <c r="C9" s="615" t="s">
        <v>26</v>
      </c>
      <c r="D9" s="84" t="s">
        <v>7</v>
      </c>
      <c r="E9" s="179">
        <v>0</v>
      </c>
      <c r="F9" s="18">
        <v>0</v>
      </c>
      <c r="G9" s="13">
        <v>0</v>
      </c>
      <c r="H9" s="47">
        <v>0</v>
      </c>
      <c r="I9" s="18">
        <v>0</v>
      </c>
      <c r="J9" s="13">
        <v>0</v>
      </c>
      <c r="K9" s="48">
        <v>0</v>
      </c>
      <c r="L9" s="17">
        <v>0</v>
      </c>
      <c r="M9" s="18">
        <v>0</v>
      </c>
      <c r="N9" s="19">
        <v>0</v>
      </c>
    </row>
    <row r="10" spans="2:15" ht="16.5" customHeight="1" thickBot="1" x14ac:dyDescent="0.4">
      <c r="B10" s="592"/>
      <c r="C10" s="616"/>
      <c r="D10" s="85" t="s">
        <v>8</v>
      </c>
      <c r="E10" s="183">
        <v>9</v>
      </c>
      <c r="F10" s="26">
        <v>9</v>
      </c>
      <c r="G10" s="43">
        <v>10</v>
      </c>
      <c r="H10" s="44">
        <v>10</v>
      </c>
      <c r="I10" s="26">
        <v>12</v>
      </c>
      <c r="J10" s="43">
        <v>22</v>
      </c>
      <c r="K10" s="45">
        <v>0</v>
      </c>
      <c r="L10" s="25">
        <v>23</v>
      </c>
      <c r="M10" s="26">
        <v>1</v>
      </c>
      <c r="N10" s="27">
        <v>22</v>
      </c>
    </row>
    <row r="11" spans="2:15" ht="16.5" customHeight="1" x14ac:dyDescent="0.35">
      <c r="B11" s="592"/>
      <c r="C11" s="618" t="s">
        <v>101</v>
      </c>
      <c r="D11" s="86" t="s">
        <v>29</v>
      </c>
      <c r="E11" s="179">
        <v>2</v>
      </c>
      <c r="F11" s="18">
        <v>2</v>
      </c>
      <c r="G11" s="13">
        <v>2</v>
      </c>
      <c r="H11" s="47">
        <v>2</v>
      </c>
      <c r="I11" s="18">
        <v>2</v>
      </c>
      <c r="J11" s="13">
        <v>2</v>
      </c>
      <c r="K11" s="48">
        <v>0</v>
      </c>
      <c r="L11" s="17">
        <v>2</v>
      </c>
      <c r="M11" s="18">
        <v>0</v>
      </c>
      <c r="N11" s="19">
        <v>2</v>
      </c>
    </row>
    <row r="12" spans="2:15" ht="16.5" customHeight="1" thickBot="1" x14ac:dyDescent="0.4">
      <c r="B12" s="592"/>
      <c r="C12" s="619"/>
      <c r="D12" s="85" t="s">
        <v>30</v>
      </c>
      <c r="E12" s="183">
        <v>7</v>
      </c>
      <c r="F12" s="26">
        <v>7</v>
      </c>
      <c r="G12" s="43">
        <v>8</v>
      </c>
      <c r="H12" s="44">
        <v>8</v>
      </c>
      <c r="I12" s="26">
        <v>10</v>
      </c>
      <c r="J12" s="43">
        <v>20</v>
      </c>
      <c r="K12" s="45">
        <v>0</v>
      </c>
      <c r="L12" s="25">
        <v>21</v>
      </c>
      <c r="M12" s="26">
        <v>1</v>
      </c>
      <c r="N12" s="27">
        <v>20</v>
      </c>
    </row>
    <row r="13" spans="2:15" ht="12" customHeight="1" x14ac:dyDescent="0.35">
      <c r="B13" s="592"/>
      <c r="C13" s="615" t="s">
        <v>27</v>
      </c>
      <c r="D13" s="86" t="s">
        <v>31</v>
      </c>
      <c r="E13" s="179">
        <v>2</v>
      </c>
      <c r="F13" s="18">
        <v>2</v>
      </c>
      <c r="G13" s="13">
        <v>2</v>
      </c>
      <c r="H13" s="47">
        <v>2</v>
      </c>
      <c r="I13" s="18">
        <v>2</v>
      </c>
      <c r="J13" s="13">
        <v>2</v>
      </c>
      <c r="K13" s="48">
        <v>0</v>
      </c>
      <c r="L13" s="17">
        <v>2</v>
      </c>
      <c r="M13" s="18">
        <v>0</v>
      </c>
      <c r="N13" s="19">
        <v>2</v>
      </c>
    </row>
    <row r="14" spans="2:15" ht="12" customHeight="1" x14ac:dyDescent="0.35">
      <c r="B14" s="592"/>
      <c r="C14" s="617"/>
      <c r="D14" s="87" t="s">
        <v>32</v>
      </c>
      <c r="E14" s="182">
        <v>0</v>
      </c>
      <c r="F14" s="35">
        <v>0</v>
      </c>
      <c r="G14" s="34">
        <v>0</v>
      </c>
      <c r="H14" s="36">
        <v>0</v>
      </c>
      <c r="I14" s="35">
        <v>0</v>
      </c>
      <c r="J14" s="34">
        <v>0</v>
      </c>
      <c r="K14" s="37">
        <v>0</v>
      </c>
      <c r="L14" s="38">
        <v>0</v>
      </c>
      <c r="M14" s="35">
        <v>0</v>
      </c>
      <c r="N14" s="39">
        <v>0</v>
      </c>
    </row>
    <row r="15" spans="2:15" ht="13.9" thickBot="1" x14ac:dyDescent="0.4">
      <c r="B15" s="592"/>
      <c r="C15" s="619"/>
      <c r="D15" s="88" t="s">
        <v>33</v>
      </c>
      <c r="E15" s="183">
        <v>0</v>
      </c>
      <c r="F15" s="26">
        <v>0</v>
      </c>
      <c r="G15" s="43">
        <v>0</v>
      </c>
      <c r="H15" s="44">
        <v>0</v>
      </c>
      <c r="I15" s="26">
        <v>0</v>
      </c>
      <c r="J15" s="43">
        <v>0</v>
      </c>
      <c r="K15" s="45">
        <v>0</v>
      </c>
      <c r="L15" s="25">
        <v>0</v>
      </c>
      <c r="M15" s="26">
        <v>0</v>
      </c>
      <c r="N15" s="27">
        <v>0</v>
      </c>
    </row>
    <row r="16" spans="2:15" x14ac:dyDescent="0.35">
      <c r="B16" s="592"/>
      <c r="C16" s="615" t="s">
        <v>28</v>
      </c>
      <c r="D16" s="89" t="s">
        <v>34</v>
      </c>
      <c r="E16" s="55">
        <v>1</v>
      </c>
      <c r="F16" s="55">
        <v>1</v>
      </c>
      <c r="G16" s="13">
        <v>1</v>
      </c>
      <c r="H16" s="18">
        <v>1</v>
      </c>
      <c r="I16" s="55">
        <v>1</v>
      </c>
      <c r="J16" s="13">
        <v>1</v>
      </c>
      <c r="K16" s="48">
        <v>0</v>
      </c>
      <c r="L16" s="17">
        <v>1</v>
      </c>
      <c r="M16" s="18">
        <v>0</v>
      </c>
      <c r="N16" s="19">
        <v>1</v>
      </c>
    </row>
    <row r="17" spans="2:15" x14ac:dyDescent="0.35">
      <c r="B17" s="592"/>
      <c r="C17" s="617"/>
      <c r="D17" s="90" t="s">
        <v>36</v>
      </c>
      <c r="E17" s="57">
        <v>0</v>
      </c>
      <c r="F17" s="57">
        <v>0</v>
      </c>
      <c r="G17" s="34">
        <v>0</v>
      </c>
      <c r="H17" s="35">
        <v>0</v>
      </c>
      <c r="I17" s="57">
        <v>0</v>
      </c>
      <c r="J17" s="34">
        <v>0</v>
      </c>
      <c r="K17" s="37">
        <v>0</v>
      </c>
      <c r="L17" s="38">
        <v>0</v>
      </c>
      <c r="M17" s="35">
        <v>0</v>
      </c>
      <c r="N17" s="39">
        <v>0</v>
      </c>
    </row>
    <row r="18" spans="2:15" x14ac:dyDescent="0.35">
      <c r="B18" s="592"/>
      <c r="C18" s="617"/>
      <c r="D18" s="90" t="s">
        <v>35</v>
      </c>
      <c r="E18" s="57">
        <v>0</v>
      </c>
      <c r="F18" s="57">
        <v>0</v>
      </c>
      <c r="G18" s="34">
        <v>0</v>
      </c>
      <c r="H18" s="35">
        <v>0</v>
      </c>
      <c r="I18" s="57">
        <v>0</v>
      </c>
      <c r="J18" s="34">
        <v>0</v>
      </c>
      <c r="K18" s="37">
        <v>0</v>
      </c>
      <c r="L18" s="38">
        <v>0</v>
      </c>
      <c r="M18" s="35">
        <v>0</v>
      </c>
      <c r="N18" s="39">
        <v>0</v>
      </c>
    </row>
    <row r="19" spans="2:15" ht="15.75" customHeight="1" thickBot="1" x14ac:dyDescent="0.4">
      <c r="B19" s="592"/>
      <c r="C19" s="619"/>
      <c r="D19" s="91" t="s">
        <v>37</v>
      </c>
      <c r="E19" s="183">
        <v>1</v>
      </c>
      <c r="F19" s="26">
        <v>1</v>
      </c>
      <c r="G19" s="43">
        <v>1</v>
      </c>
      <c r="H19" s="44">
        <v>1</v>
      </c>
      <c r="I19" s="26">
        <v>1</v>
      </c>
      <c r="J19" s="43">
        <v>1</v>
      </c>
      <c r="K19" s="45">
        <v>0</v>
      </c>
      <c r="L19" s="25">
        <v>1</v>
      </c>
      <c r="M19" s="26">
        <v>0</v>
      </c>
      <c r="N19" s="27">
        <v>1</v>
      </c>
      <c r="O19" s="265"/>
    </row>
    <row r="20" spans="2:15" ht="15.75" customHeight="1" x14ac:dyDescent="0.35">
      <c r="B20" s="592"/>
      <c r="C20" s="615" t="s">
        <v>45</v>
      </c>
      <c r="D20" s="86" t="s">
        <v>42</v>
      </c>
      <c r="E20" s="13">
        <v>0</v>
      </c>
      <c r="F20" s="18">
        <v>0</v>
      </c>
      <c r="G20" s="13">
        <v>0</v>
      </c>
      <c r="H20" s="47">
        <v>0</v>
      </c>
      <c r="I20" s="18">
        <v>0</v>
      </c>
      <c r="J20" s="13">
        <v>0</v>
      </c>
      <c r="K20" s="48">
        <v>0</v>
      </c>
      <c r="L20" s="17">
        <v>0</v>
      </c>
      <c r="M20" s="18">
        <v>1</v>
      </c>
      <c r="N20" s="19">
        <v>0</v>
      </c>
    </row>
    <row r="21" spans="2:15" ht="15.75" customHeight="1" x14ac:dyDescent="0.35">
      <c r="B21" s="592"/>
      <c r="C21" s="617"/>
      <c r="D21" s="90" t="s">
        <v>39</v>
      </c>
      <c r="E21" s="34">
        <v>0</v>
      </c>
      <c r="F21" s="35">
        <v>0</v>
      </c>
      <c r="G21" s="34">
        <v>0</v>
      </c>
      <c r="H21" s="36">
        <v>0</v>
      </c>
      <c r="I21" s="35">
        <v>0</v>
      </c>
      <c r="J21" s="34">
        <v>0</v>
      </c>
      <c r="K21" s="37">
        <v>0</v>
      </c>
      <c r="L21" s="38">
        <v>0</v>
      </c>
      <c r="M21" s="35">
        <v>0</v>
      </c>
      <c r="N21" s="39">
        <v>0</v>
      </c>
    </row>
    <row r="22" spans="2:15" ht="15.75" customHeight="1" x14ac:dyDescent="0.35">
      <c r="B22" s="592"/>
      <c r="C22" s="617"/>
      <c r="D22" s="90" t="s">
        <v>259</v>
      </c>
      <c r="E22" s="34">
        <v>0</v>
      </c>
      <c r="F22" s="35">
        <v>0</v>
      </c>
      <c r="G22" s="34">
        <v>0</v>
      </c>
      <c r="H22" s="36">
        <v>0</v>
      </c>
      <c r="I22" s="35">
        <v>0</v>
      </c>
      <c r="J22" s="34">
        <v>0</v>
      </c>
      <c r="K22" s="37">
        <v>0</v>
      </c>
      <c r="L22" s="38">
        <v>0</v>
      </c>
      <c r="M22" s="35">
        <v>0</v>
      </c>
      <c r="N22" s="39">
        <v>0</v>
      </c>
    </row>
    <row r="23" spans="2:15" ht="15.75" customHeight="1" x14ac:dyDescent="0.35">
      <c r="B23" s="592"/>
      <c r="C23" s="617"/>
      <c r="D23" s="90" t="s">
        <v>38</v>
      </c>
      <c r="E23" s="34">
        <v>0</v>
      </c>
      <c r="F23" s="35">
        <v>0</v>
      </c>
      <c r="G23" s="34">
        <v>0</v>
      </c>
      <c r="H23" s="36">
        <v>0</v>
      </c>
      <c r="I23" s="35">
        <v>0</v>
      </c>
      <c r="J23" s="34">
        <v>0</v>
      </c>
      <c r="K23" s="37">
        <v>0</v>
      </c>
      <c r="L23" s="38">
        <v>0</v>
      </c>
      <c r="M23" s="35">
        <v>0</v>
      </c>
      <c r="N23" s="39">
        <v>0</v>
      </c>
    </row>
    <row r="24" spans="2:15" ht="15.75" customHeight="1" x14ac:dyDescent="0.35">
      <c r="B24" s="592"/>
      <c r="C24" s="617"/>
      <c r="D24" s="90" t="s">
        <v>43</v>
      </c>
      <c r="E24" s="34">
        <v>0</v>
      </c>
      <c r="F24" s="35">
        <v>0</v>
      </c>
      <c r="G24" s="34">
        <v>0</v>
      </c>
      <c r="H24" s="36">
        <v>0</v>
      </c>
      <c r="I24" s="35">
        <v>0</v>
      </c>
      <c r="J24" s="34">
        <v>0</v>
      </c>
      <c r="K24" s="24">
        <v>0</v>
      </c>
      <c r="L24" s="38">
        <v>0</v>
      </c>
      <c r="M24" s="35">
        <v>0</v>
      </c>
      <c r="N24" s="61">
        <v>0</v>
      </c>
    </row>
    <row r="25" spans="2:15" ht="15.75" customHeight="1" thickBot="1" x14ac:dyDescent="0.4">
      <c r="B25" s="592"/>
      <c r="C25" s="619"/>
      <c r="D25" s="91" t="s">
        <v>37</v>
      </c>
      <c r="E25" s="183">
        <v>0</v>
      </c>
      <c r="F25" s="63">
        <v>0</v>
      </c>
      <c r="G25" s="64">
        <v>0</v>
      </c>
      <c r="H25" s="65">
        <v>0</v>
      </c>
      <c r="I25" s="63">
        <v>0</v>
      </c>
      <c r="J25" s="64">
        <v>0</v>
      </c>
      <c r="K25" s="45">
        <v>0</v>
      </c>
      <c r="L25" s="66">
        <v>0</v>
      </c>
      <c r="M25" s="63">
        <v>0</v>
      </c>
      <c r="N25" s="27">
        <v>0</v>
      </c>
    </row>
    <row r="26" spans="2:15" ht="15.75" customHeight="1" x14ac:dyDescent="0.35">
      <c r="B26" s="592"/>
      <c r="C26" s="615" t="s">
        <v>258</v>
      </c>
      <c r="D26" s="86" t="s">
        <v>40</v>
      </c>
      <c r="E26" s="55">
        <v>0</v>
      </c>
      <c r="F26" s="55">
        <v>0</v>
      </c>
      <c r="G26" s="55">
        <v>0</v>
      </c>
      <c r="H26" s="55">
        <v>0</v>
      </c>
      <c r="I26" s="55">
        <v>0</v>
      </c>
      <c r="J26" s="13">
        <v>0</v>
      </c>
      <c r="K26" s="48">
        <v>0</v>
      </c>
      <c r="L26" s="17">
        <v>0</v>
      </c>
      <c r="M26" s="18">
        <v>0</v>
      </c>
      <c r="N26" s="19">
        <v>0</v>
      </c>
    </row>
    <row r="27" spans="2:15" ht="15.75" customHeight="1" x14ac:dyDescent="0.35">
      <c r="B27" s="592"/>
      <c r="C27" s="617"/>
      <c r="D27" s="90" t="s">
        <v>46</v>
      </c>
      <c r="E27" s="57">
        <v>8</v>
      </c>
      <c r="F27" s="57">
        <v>8</v>
      </c>
      <c r="G27" s="57">
        <v>8</v>
      </c>
      <c r="H27" s="57">
        <v>8</v>
      </c>
      <c r="I27" s="57">
        <v>8</v>
      </c>
      <c r="J27" s="34">
        <v>12</v>
      </c>
      <c r="K27" s="37">
        <v>0</v>
      </c>
      <c r="L27" s="38">
        <v>12</v>
      </c>
      <c r="M27" s="35">
        <v>0</v>
      </c>
      <c r="N27" s="39">
        <v>12</v>
      </c>
    </row>
    <row r="28" spans="2:15" ht="15.75" customHeight="1" x14ac:dyDescent="0.35">
      <c r="B28" s="592"/>
      <c r="C28" s="617"/>
      <c r="D28" s="90" t="s">
        <v>41</v>
      </c>
      <c r="E28" s="57">
        <v>0</v>
      </c>
      <c r="F28" s="57">
        <v>0</v>
      </c>
      <c r="G28" s="57">
        <v>0</v>
      </c>
      <c r="H28" s="57">
        <v>0</v>
      </c>
      <c r="I28" s="57">
        <v>0</v>
      </c>
      <c r="J28" s="34">
        <v>0</v>
      </c>
      <c r="K28" s="37">
        <v>0</v>
      </c>
      <c r="L28" s="38">
        <v>0</v>
      </c>
      <c r="M28" s="35">
        <v>0</v>
      </c>
      <c r="N28" s="39">
        <v>0</v>
      </c>
    </row>
    <row r="29" spans="2:15" ht="27" customHeight="1" x14ac:dyDescent="0.35">
      <c r="B29" s="592"/>
      <c r="C29" s="617"/>
      <c r="D29" s="90" t="s">
        <v>47</v>
      </c>
      <c r="E29" s="57">
        <v>0</v>
      </c>
      <c r="F29" s="57">
        <v>0</v>
      </c>
      <c r="G29" s="57">
        <v>0</v>
      </c>
      <c r="H29" s="57">
        <v>0</v>
      </c>
      <c r="I29" s="57">
        <v>0</v>
      </c>
      <c r="J29" s="34">
        <v>1</v>
      </c>
      <c r="K29" s="37">
        <v>0</v>
      </c>
      <c r="L29" s="38">
        <v>2</v>
      </c>
      <c r="M29" s="35">
        <v>0</v>
      </c>
      <c r="N29" s="39">
        <v>2</v>
      </c>
    </row>
    <row r="30" spans="2:15" ht="15.75" customHeight="1" x14ac:dyDescent="0.35">
      <c r="B30" s="592"/>
      <c r="C30" s="617"/>
      <c r="D30" s="90" t="s">
        <v>48</v>
      </c>
      <c r="E30" s="57">
        <v>0</v>
      </c>
      <c r="F30" s="57">
        <v>0</v>
      </c>
      <c r="G30" s="57">
        <v>0</v>
      </c>
      <c r="H30" s="57">
        <v>0</v>
      </c>
      <c r="I30" s="57">
        <v>0</v>
      </c>
      <c r="J30" s="34">
        <v>2</v>
      </c>
      <c r="K30" s="37">
        <v>0</v>
      </c>
      <c r="L30" s="38">
        <v>2</v>
      </c>
      <c r="M30" s="35">
        <v>0</v>
      </c>
      <c r="N30" s="39">
        <v>2</v>
      </c>
    </row>
    <row r="31" spans="2:15" ht="15.75" customHeight="1" x14ac:dyDescent="0.35">
      <c r="B31" s="592"/>
      <c r="C31" s="617"/>
      <c r="D31" s="90" t="s">
        <v>245</v>
      </c>
      <c r="E31" s="57">
        <v>0</v>
      </c>
      <c r="F31" s="57">
        <v>0</v>
      </c>
      <c r="G31" s="57">
        <v>0</v>
      </c>
      <c r="H31" s="57">
        <v>0</v>
      </c>
      <c r="I31" s="57">
        <v>0</v>
      </c>
      <c r="J31" s="34">
        <v>0</v>
      </c>
      <c r="K31" s="37">
        <v>0</v>
      </c>
      <c r="L31" s="38">
        <v>0</v>
      </c>
      <c r="M31" s="35">
        <v>0</v>
      </c>
      <c r="N31" s="39">
        <v>0</v>
      </c>
    </row>
    <row r="32" spans="2:15" ht="15.75" customHeight="1" x14ac:dyDescent="0.35">
      <c r="B32" s="592"/>
      <c r="C32" s="617"/>
      <c r="D32" s="90" t="s">
        <v>246</v>
      </c>
      <c r="E32" s="57">
        <v>1</v>
      </c>
      <c r="F32" s="57">
        <v>1</v>
      </c>
      <c r="G32" s="57">
        <v>2</v>
      </c>
      <c r="H32" s="57">
        <v>2</v>
      </c>
      <c r="I32" s="57">
        <v>4</v>
      </c>
      <c r="J32" s="34">
        <v>7</v>
      </c>
      <c r="K32" s="37">
        <v>0</v>
      </c>
      <c r="L32" s="38">
        <v>7</v>
      </c>
      <c r="M32" s="35">
        <v>1</v>
      </c>
      <c r="N32" s="39">
        <v>6</v>
      </c>
    </row>
    <row r="33" spans="1:53" ht="14.25" customHeight="1" x14ac:dyDescent="0.35">
      <c r="B33" s="592"/>
      <c r="C33" s="617"/>
      <c r="D33" s="90" t="s">
        <v>49</v>
      </c>
      <c r="E33" s="57">
        <v>0</v>
      </c>
      <c r="F33" s="57">
        <v>0</v>
      </c>
      <c r="G33" s="57">
        <v>0</v>
      </c>
      <c r="H33" s="57">
        <v>0</v>
      </c>
      <c r="I33" s="57">
        <v>0</v>
      </c>
      <c r="J33" s="34">
        <v>0</v>
      </c>
      <c r="K33" s="37">
        <v>0</v>
      </c>
      <c r="L33" s="38">
        <v>0</v>
      </c>
      <c r="M33" s="35">
        <v>0</v>
      </c>
      <c r="N33" s="39">
        <v>0</v>
      </c>
    </row>
    <row r="34" spans="1:53" ht="15" customHeight="1" x14ac:dyDescent="0.35">
      <c r="B34" s="592"/>
      <c r="C34" s="617"/>
      <c r="D34" s="90" t="s">
        <v>50</v>
      </c>
      <c r="E34" s="57">
        <v>0</v>
      </c>
      <c r="F34" s="57">
        <v>0</v>
      </c>
      <c r="G34" s="57">
        <v>0</v>
      </c>
      <c r="H34" s="57">
        <v>0</v>
      </c>
      <c r="I34" s="57">
        <v>0</v>
      </c>
      <c r="J34" s="34">
        <v>0</v>
      </c>
      <c r="K34" s="37">
        <v>0</v>
      </c>
      <c r="L34" s="38">
        <v>0</v>
      </c>
      <c r="M34" s="35">
        <v>0</v>
      </c>
      <c r="N34" s="39">
        <v>0</v>
      </c>
    </row>
    <row r="35" spans="1:53" s="270" customFormat="1" ht="21" customHeight="1" thickBot="1" x14ac:dyDescent="0.4">
      <c r="A35" s="264"/>
      <c r="B35" s="266"/>
      <c r="C35" s="267"/>
      <c r="D35" s="267"/>
      <c r="E35" s="268"/>
      <c r="F35" s="268"/>
      <c r="G35" s="268"/>
      <c r="H35" s="268"/>
      <c r="I35" s="268"/>
      <c r="J35" s="268"/>
      <c r="K35" s="268"/>
      <c r="L35" s="269"/>
      <c r="M35" s="268"/>
      <c r="N35" s="268"/>
      <c r="O35" s="264"/>
      <c r="P35" s="264"/>
      <c r="Q35" s="264"/>
      <c r="R35" s="264"/>
      <c r="S35" s="264"/>
      <c r="T35" s="264"/>
      <c r="U35" s="264"/>
      <c r="V35" s="264"/>
      <c r="W35" s="264"/>
      <c r="X35" s="264"/>
      <c r="Y35" s="264"/>
      <c r="Z35" s="264"/>
      <c r="AA35" s="264"/>
      <c r="AB35" s="264"/>
      <c r="AC35" s="264"/>
      <c r="AD35" s="264"/>
      <c r="AE35" s="264"/>
      <c r="AF35" s="264"/>
      <c r="AG35" s="264"/>
      <c r="AH35" s="264"/>
      <c r="AI35" s="264"/>
      <c r="AJ35" s="264"/>
      <c r="AK35" s="264"/>
      <c r="AL35" s="264"/>
      <c r="AM35" s="264"/>
      <c r="AN35" s="264"/>
      <c r="AO35" s="264"/>
      <c r="AP35" s="264"/>
      <c r="AQ35" s="264"/>
      <c r="AR35" s="264"/>
      <c r="AS35" s="264"/>
      <c r="AT35" s="264"/>
      <c r="AU35" s="264"/>
      <c r="AV35" s="264"/>
      <c r="AW35" s="264"/>
      <c r="AX35" s="264"/>
      <c r="AY35" s="264"/>
      <c r="AZ35" s="264"/>
      <c r="BA35" s="264"/>
    </row>
    <row r="36" spans="1:53" ht="59.1" customHeight="1" thickBot="1" x14ac:dyDescent="0.55000000000000004">
      <c r="B36" s="205" t="s">
        <v>9</v>
      </c>
      <c r="C36" s="205" t="s">
        <v>51</v>
      </c>
      <c r="D36" s="208" t="s">
        <v>52</v>
      </c>
      <c r="E36" s="73" t="s">
        <v>192</v>
      </c>
      <c r="F36" s="7" t="s">
        <v>193</v>
      </c>
      <c r="G36" s="7" t="s">
        <v>194</v>
      </c>
      <c r="H36" s="7" t="s">
        <v>195</v>
      </c>
      <c r="I36" s="7" t="s">
        <v>196</v>
      </c>
      <c r="J36" s="8" t="s">
        <v>197</v>
      </c>
      <c r="K36" s="74" t="s">
        <v>23</v>
      </c>
      <c r="L36" s="75" t="s">
        <v>21</v>
      </c>
      <c r="M36" s="74" t="s">
        <v>22</v>
      </c>
      <c r="N36" s="8" t="s">
        <v>24</v>
      </c>
    </row>
    <row r="37" spans="1:53" ht="14.45" customHeight="1" x14ac:dyDescent="0.35">
      <c r="B37" s="591" t="s">
        <v>267</v>
      </c>
      <c r="C37" s="615" t="s">
        <v>2</v>
      </c>
      <c r="D37" s="76" t="s">
        <v>0</v>
      </c>
      <c r="E37" s="48">
        <v>76</v>
      </c>
      <c r="F37" s="18">
        <v>87</v>
      </c>
      <c r="G37" s="18">
        <v>97</v>
      </c>
      <c r="H37" s="18">
        <v>32</v>
      </c>
      <c r="I37" s="18">
        <v>71</v>
      </c>
      <c r="J37" s="19">
        <v>71</v>
      </c>
      <c r="K37" s="55">
        <v>0</v>
      </c>
      <c r="L37" s="17">
        <v>412</v>
      </c>
      <c r="M37" s="18">
        <v>401</v>
      </c>
      <c r="N37" s="19">
        <v>11</v>
      </c>
    </row>
    <row r="38" spans="1:53" ht="15.75" customHeight="1" thickBot="1" x14ac:dyDescent="0.4">
      <c r="B38" s="592"/>
      <c r="C38" s="616"/>
      <c r="D38" s="77" t="s">
        <v>1</v>
      </c>
      <c r="E38" s="24">
        <v>86</v>
      </c>
      <c r="F38" s="22">
        <v>97</v>
      </c>
      <c r="G38" s="22">
        <v>92</v>
      </c>
      <c r="H38" s="22">
        <v>39</v>
      </c>
      <c r="I38" s="22">
        <v>67</v>
      </c>
      <c r="J38" s="61">
        <v>57</v>
      </c>
      <c r="K38" s="78">
        <v>0</v>
      </c>
      <c r="L38" s="25">
        <v>411</v>
      </c>
      <c r="M38" s="26">
        <v>400</v>
      </c>
      <c r="N38" s="27">
        <v>11</v>
      </c>
    </row>
    <row r="39" spans="1:53" ht="15.75" customHeight="1" x14ac:dyDescent="0.35">
      <c r="B39" s="592"/>
      <c r="C39" s="615" t="s">
        <v>191</v>
      </c>
      <c r="D39" s="79" t="s">
        <v>3</v>
      </c>
      <c r="E39" s="16">
        <v>40</v>
      </c>
      <c r="F39" s="14">
        <v>36</v>
      </c>
      <c r="G39" s="14">
        <v>38</v>
      </c>
      <c r="H39" s="14">
        <v>16</v>
      </c>
      <c r="I39" s="14">
        <v>27</v>
      </c>
      <c r="J39" s="32">
        <v>26</v>
      </c>
      <c r="K39" s="80">
        <v>0</v>
      </c>
      <c r="L39" s="31">
        <v>170</v>
      </c>
      <c r="M39" s="14">
        <v>163</v>
      </c>
      <c r="N39" s="32">
        <v>7</v>
      </c>
    </row>
    <row r="40" spans="1:53" ht="15.75" customHeight="1" x14ac:dyDescent="0.35">
      <c r="B40" s="592"/>
      <c r="C40" s="617"/>
      <c r="D40" s="81" t="s">
        <v>5</v>
      </c>
      <c r="E40" s="37">
        <v>58</v>
      </c>
      <c r="F40" s="35">
        <v>56</v>
      </c>
      <c r="G40" s="35">
        <v>36</v>
      </c>
      <c r="H40" s="35">
        <v>19</v>
      </c>
      <c r="I40" s="35">
        <v>34</v>
      </c>
      <c r="J40" s="39">
        <v>27</v>
      </c>
      <c r="K40" s="57">
        <v>0</v>
      </c>
      <c r="L40" s="38">
        <v>210</v>
      </c>
      <c r="M40" s="35">
        <v>206</v>
      </c>
      <c r="N40" s="39">
        <v>4</v>
      </c>
    </row>
    <row r="41" spans="1:53" ht="15.75" customHeight="1" x14ac:dyDescent="0.35">
      <c r="B41" s="592"/>
      <c r="C41" s="617"/>
      <c r="D41" s="81" t="s">
        <v>6</v>
      </c>
      <c r="E41" s="37">
        <v>59</v>
      </c>
      <c r="F41" s="35">
        <v>83</v>
      </c>
      <c r="G41" s="35">
        <v>107</v>
      </c>
      <c r="H41" s="35">
        <v>32</v>
      </c>
      <c r="I41" s="35">
        <v>64</v>
      </c>
      <c r="J41" s="39">
        <v>62</v>
      </c>
      <c r="K41" s="57">
        <v>0</v>
      </c>
      <c r="L41" s="38">
        <v>394</v>
      </c>
      <c r="M41" s="35">
        <v>385</v>
      </c>
      <c r="N41" s="39">
        <v>9</v>
      </c>
    </row>
    <row r="42" spans="1:53" ht="15.75" customHeight="1" thickBot="1" x14ac:dyDescent="0.4">
      <c r="B42" s="592"/>
      <c r="C42" s="616"/>
      <c r="D42" s="82" t="s">
        <v>4</v>
      </c>
      <c r="E42" s="45">
        <v>5</v>
      </c>
      <c r="F42" s="26">
        <v>9</v>
      </c>
      <c r="G42" s="26">
        <v>8</v>
      </c>
      <c r="H42" s="26">
        <v>4</v>
      </c>
      <c r="I42" s="26">
        <v>13</v>
      </c>
      <c r="J42" s="27">
        <v>13</v>
      </c>
      <c r="K42" s="83">
        <v>0</v>
      </c>
      <c r="L42" s="25">
        <v>49</v>
      </c>
      <c r="M42" s="26">
        <v>47</v>
      </c>
      <c r="N42" s="27">
        <v>2</v>
      </c>
    </row>
    <row r="43" spans="1:53" x14ac:dyDescent="0.35">
      <c r="B43" s="592"/>
      <c r="C43" s="615" t="s">
        <v>26</v>
      </c>
      <c r="D43" s="84" t="s">
        <v>7</v>
      </c>
      <c r="E43" s="48">
        <v>18</v>
      </c>
      <c r="F43" s="18">
        <v>23</v>
      </c>
      <c r="G43" s="18">
        <v>3</v>
      </c>
      <c r="H43" s="18">
        <v>0</v>
      </c>
      <c r="I43" s="18">
        <v>22</v>
      </c>
      <c r="J43" s="19">
        <v>8</v>
      </c>
      <c r="K43" s="55">
        <v>0</v>
      </c>
      <c r="L43" s="17">
        <v>74</v>
      </c>
      <c r="M43" s="18">
        <v>74</v>
      </c>
      <c r="N43" s="19">
        <v>0</v>
      </c>
    </row>
    <row r="44" spans="1:53" ht="16.5" customHeight="1" thickBot="1" x14ac:dyDescent="0.4">
      <c r="B44" s="592"/>
      <c r="C44" s="616"/>
      <c r="D44" s="85" t="s">
        <v>8</v>
      </c>
      <c r="E44" s="45">
        <v>144</v>
      </c>
      <c r="F44" s="26">
        <v>161</v>
      </c>
      <c r="G44" s="26">
        <v>186</v>
      </c>
      <c r="H44" s="26">
        <v>71</v>
      </c>
      <c r="I44" s="26">
        <v>116</v>
      </c>
      <c r="J44" s="27">
        <v>120</v>
      </c>
      <c r="K44" s="83">
        <v>0</v>
      </c>
      <c r="L44" s="25">
        <v>749</v>
      </c>
      <c r="M44" s="26">
        <v>727</v>
      </c>
      <c r="N44" s="27">
        <v>22</v>
      </c>
    </row>
    <row r="45" spans="1:53" ht="16.5" customHeight="1" x14ac:dyDescent="0.35">
      <c r="B45" s="592"/>
      <c r="C45" s="618" t="s">
        <v>62</v>
      </c>
      <c r="D45" s="86" t="s">
        <v>29</v>
      </c>
      <c r="E45" s="48">
        <v>2</v>
      </c>
      <c r="F45" s="18">
        <v>8</v>
      </c>
      <c r="G45" s="18">
        <v>6</v>
      </c>
      <c r="H45" s="18">
        <v>6</v>
      </c>
      <c r="I45" s="18">
        <v>6</v>
      </c>
      <c r="J45" s="19">
        <v>7</v>
      </c>
      <c r="K45" s="55">
        <v>0</v>
      </c>
      <c r="L45" s="17">
        <v>25</v>
      </c>
      <c r="M45" s="18">
        <v>23</v>
      </c>
      <c r="N45" s="19">
        <v>2</v>
      </c>
    </row>
    <row r="46" spans="1:53" ht="15.75" customHeight="1" thickBot="1" x14ac:dyDescent="0.4">
      <c r="B46" s="592"/>
      <c r="C46" s="619"/>
      <c r="D46" s="85" t="s">
        <v>30</v>
      </c>
      <c r="E46" s="45">
        <v>160</v>
      </c>
      <c r="F46" s="26">
        <v>176</v>
      </c>
      <c r="G46" s="26">
        <v>183</v>
      </c>
      <c r="H46" s="26">
        <v>65</v>
      </c>
      <c r="I46" s="26">
        <v>132</v>
      </c>
      <c r="J46" s="27">
        <v>121</v>
      </c>
      <c r="K46" s="83">
        <v>0</v>
      </c>
      <c r="L46" s="25">
        <v>798</v>
      </c>
      <c r="M46" s="26">
        <v>778</v>
      </c>
      <c r="N46" s="27">
        <v>20</v>
      </c>
      <c r="O46" s="265"/>
    </row>
    <row r="47" spans="1:53" ht="12" customHeight="1" x14ac:dyDescent="0.35">
      <c r="B47" s="592"/>
      <c r="C47" s="615" t="s">
        <v>27</v>
      </c>
      <c r="D47" s="86" t="s">
        <v>31</v>
      </c>
      <c r="E47" s="48">
        <v>2</v>
      </c>
      <c r="F47" s="18">
        <v>4</v>
      </c>
      <c r="G47" s="18">
        <v>3</v>
      </c>
      <c r="H47" s="18">
        <v>3</v>
      </c>
      <c r="I47" s="18">
        <v>2</v>
      </c>
      <c r="J47" s="19">
        <v>2</v>
      </c>
      <c r="K47" s="55">
        <v>0</v>
      </c>
      <c r="L47" s="17">
        <v>6</v>
      </c>
      <c r="M47" s="18">
        <v>4</v>
      </c>
      <c r="N47" s="19">
        <v>2</v>
      </c>
    </row>
    <row r="48" spans="1:53" ht="12" customHeight="1" x14ac:dyDescent="0.35">
      <c r="B48" s="592"/>
      <c r="C48" s="617"/>
      <c r="D48" s="87" t="s">
        <v>32</v>
      </c>
      <c r="E48" s="37">
        <v>0</v>
      </c>
      <c r="F48" s="35">
        <v>4</v>
      </c>
      <c r="G48" s="35">
        <v>1</v>
      </c>
      <c r="H48" s="35">
        <v>3</v>
      </c>
      <c r="I48" s="35">
        <v>3</v>
      </c>
      <c r="J48" s="39">
        <v>2</v>
      </c>
      <c r="K48" s="57">
        <v>0</v>
      </c>
      <c r="L48" s="38">
        <v>13</v>
      </c>
      <c r="M48" s="35">
        <v>13</v>
      </c>
      <c r="N48" s="39">
        <v>0</v>
      </c>
    </row>
    <row r="49" spans="1:53" ht="13.9" thickBot="1" x14ac:dyDescent="0.4">
      <c r="B49" s="592"/>
      <c r="C49" s="619"/>
      <c r="D49" s="88" t="s">
        <v>33</v>
      </c>
      <c r="E49" s="45">
        <v>0</v>
      </c>
      <c r="F49" s="26">
        <v>0</v>
      </c>
      <c r="G49" s="26">
        <v>2</v>
      </c>
      <c r="H49" s="26">
        <v>0</v>
      </c>
      <c r="I49" s="26">
        <v>1</v>
      </c>
      <c r="J49" s="27">
        <v>3</v>
      </c>
      <c r="K49" s="83">
        <v>0</v>
      </c>
      <c r="L49" s="25">
        <v>6</v>
      </c>
      <c r="M49" s="26">
        <v>6</v>
      </c>
      <c r="N49" s="27">
        <v>0</v>
      </c>
    </row>
    <row r="50" spans="1:53" x14ac:dyDescent="0.35">
      <c r="B50" s="592"/>
      <c r="C50" s="615" t="s">
        <v>28</v>
      </c>
      <c r="D50" s="89" t="s">
        <v>34</v>
      </c>
      <c r="E50" s="55">
        <v>1</v>
      </c>
      <c r="F50" s="18">
        <v>2</v>
      </c>
      <c r="G50" s="18">
        <v>2</v>
      </c>
      <c r="H50" s="18">
        <v>1</v>
      </c>
      <c r="I50" s="18">
        <v>1</v>
      </c>
      <c r="J50" s="19">
        <v>1</v>
      </c>
      <c r="K50" s="55">
        <v>0</v>
      </c>
      <c r="L50" s="17">
        <v>3</v>
      </c>
      <c r="M50" s="18">
        <v>2</v>
      </c>
      <c r="N50" s="19">
        <v>1</v>
      </c>
    </row>
    <row r="51" spans="1:53" x14ac:dyDescent="0.35">
      <c r="B51" s="592"/>
      <c r="C51" s="617"/>
      <c r="D51" s="90" t="s">
        <v>36</v>
      </c>
      <c r="E51" s="57">
        <v>0</v>
      </c>
      <c r="F51" s="35">
        <v>0</v>
      </c>
      <c r="G51" s="35">
        <v>0</v>
      </c>
      <c r="H51" s="35">
        <v>0</v>
      </c>
      <c r="I51" s="35">
        <v>1</v>
      </c>
      <c r="J51" s="39">
        <v>1</v>
      </c>
      <c r="K51" s="57">
        <v>0</v>
      </c>
      <c r="L51" s="38">
        <v>2</v>
      </c>
      <c r="M51" s="35">
        <v>2</v>
      </c>
      <c r="N51" s="39">
        <v>0</v>
      </c>
    </row>
    <row r="52" spans="1:53" x14ac:dyDescent="0.35">
      <c r="B52" s="592"/>
      <c r="C52" s="617"/>
      <c r="D52" s="90" t="s">
        <v>35</v>
      </c>
      <c r="E52" s="57">
        <v>0</v>
      </c>
      <c r="F52" s="35">
        <v>1</v>
      </c>
      <c r="G52" s="35">
        <v>0</v>
      </c>
      <c r="H52" s="35">
        <v>0</v>
      </c>
      <c r="I52" s="35">
        <v>0</v>
      </c>
      <c r="J52" s="39">
        <v>0</v>
      </c>
      <c r="K52" s="57">
        <v>0</v>
      </c>
      <c r="L52" s="38">
        <v>1</v>
      </c>
      <c r="M52" s="35">
        <v>1</v>
      </c>
      <c r="N52" s="39">
        <v>0</v>
      </c>
    </row>
    <row r="53" spans="1:53" ht="15.75" customHeight="1" thickBot="1" x14ac:dyDescent="0.4">
      <c r="B53" s="592"/>
      <c r="C53" s="619"/>
      <c r="D53" s="91" t="s">
        <v>37</v>
      </c>
      <c r="E53" s="45">
        <v>1</v>
      </c>
      <c r="F53" s="26">
        <v>5</v>
      </c>
      <c r="G53" s="26">
        <v>4</v>
      </c>
      <c r="H53" s="26">
        <v>5</v>
      </c>
      <c r="I53" s="26">
        <v>4</v>
      </c>
      <c r="J53" s="27">
        <v>5</v>
      </c>
      <c r="K53" s="83">
        <v>0</v>
      </c>
      <c r="L53" s="25">
        <v>19</v>
      </c>
      <c r="M53" s="26">
        <v>18</v>
      </c>
      <c r="N53" s="27">
        <v>1</v>
      </c>
    </row>
    <row r="54" spans="1:53" ht="15.75" customHeight="1" x14ac:dyDescent="0.35">
      <c r="B54" s="592"/>
      <c r="C54" s="615" t="s">
        <v>45</v>
      </c>
      <c r="D54" s="86" t="s">
        <v>56</v>
      </c>
      <c r="E54" s="55">
        <v>153</v>
      </c>
      <c r="F54" s="18">
        <v>175</v>
      </c>
      <c r="G54" s="18">
        <v>179</v>
      </c>
      <c r="H54" s="18">
        <v>61</v>
      </c>
      <c r="I54" s="18">
        <v>126</v>
      </c>
      <c r="J54" s="19">
        <v>106</v>
      </c>
      <c r="K54" s="55">
        <v>0</v>
      </c>
      <c r="L54" s="17">
        <v>0</v>
      </c>
      <c r="M54" s="18">
        <v>800</v>
      </c>
      <c r="N54" s="19">
        <v>0</v>
      </c>
    </row>
    <row r="55" spans="1:53" ht="15.75" customHeight="1" x14ac:dyDescent="0.35">
      <c r="B55" s="592"/>
      <c r="C55" s="617"/>
      <c r="D55" s="90" t="s">
        <v>260</v>
      </c>
      <c r="E55" s="57">
        <v>0</v>
      </c>
      <c r="F55" s="35">
        <v>0</v>
      </c>
      <c r="G55" s="35">
        <v>0</v>
      </c>
      <c r="H55" s="35">
        <v>0</v>
      </c>
      <c r="I55" s="35">
        <v>0</v>
      </c>
      <c r="J55" s="39">
        <v>0</v>
      </c>
      <c r="K55" s="57">
        <v>0</v>
      </c>
      <c r="L55" s="38">
        <v>0</v>
      </c>
      <c r="M55" s="35">
        <v>0</v>
      </c>
      <c r="N55" s="39">
        <v>0</v>
      </c>
    </row>
    <row r="56" spans="1:53" ht="15.75" customHeight="1" thickBot="1" x14ac:dyDescent="0.4">
      <c r="B56" s="592"/>
      <c r="C56" s="617"/>
      <c r="D56" s="90" t="s">
        <v>57</v>
      </c>
      <c r="E56" s="78">
        <v>0</v>
      </c>
      <c r="F56" s="22">
        <v>0</v>
      </c>
      <c r="G56" s="22">
        <v>0</v>
      </c>
      <c r="H56" s="22">
        <v>1</v>
      </c>
      <c r="I56" s="22">
        <v>0</v>
      </c>
      <c r="J56" s="61">
        <v>0</v>
      </c>
      <c r="K56" s="78">
        <v>0</v>
      </c>
      <c r="L56" s="92">
        <v>0</v>
      </c>
      <c r="M56" s="22">
        <v>1</v>
      </c>
      <c r="N56" s="61">
        <v>0</v>
      </c>
    </row>
    <row r="57" spans="1:53" ht="15.75" customHeight="1" x14ac:dyDescent="0.35">
      <c r="B57" s="592"/>
      <c r="C57" s="615" t="s">
        <v>54</v>
      </c>
      <c r="D57" s="86" t="s">
        <v>55</v>
      </c>
      <c r="E57" s="16">
        <v>153</v>
      </c>
      <c r="F57" s="14">
        <v>175</v>
      </c>
      <c r="G57" s="14">
        <v>179</v>
      </c>
      <c r="H57" s="14">
        <v>61</v>
      </c>
      <c r="I57" s="14">
        <v>126</v>
      </c>
      <c r="J57" s="32">
        <v>106</v>
      </c>
      <c r="K57" s="80">
        <v>0</v>
      </c>
      <c r="L57" s="31">
        <v>800</v>
      </c>
      <c r="M57" s="14">
        <v>800</v>
      </c>
      <c r="N57" s="32">
        <v>0</v>
      </c>
    </row>
    <row r="58" spans="1:53" ht="13.5" customHeight="1" thickBot="1" x14ac:dyDescent="0.4">
      <c r="B58" s="593"/>
      <c r="C58" s="616"/>
      <c r="D58" s="88" t="s">
        <v>126</v>
      </c>
      <c r="E58" s="83">
        <v>9</v>
      </c>
      <c r="F58" s="26">
        <v>9</v>
      </c>
      <c r="G58" s="26">
        <v>10</v>
      </c>
      <c r="H58" s="26">
        <v>10</v>
      </c>
      <c r="I58" s="26">
        <v>12</v>
      </c>
      <c r="J58" s="27">
        <v>22</v>
      </c>
      <c r="K58" s="83">
        <v>0</v>
      </c>
      <c r="L58" s="25">
        <v>23</v>
      </c>
      <c r="M58" s="26">
        <v>1</v>
      </c>
      <c r="N58" s="27">
        <v>22</v>
      </c>
    </row>
    <row r="59" spans="1:53" s="270" customFormat="1" ht="21" customHeight="1" thickBot="1" x14ac:dyDescent="0.4">
      <c r="A59" s="264"/>
      <c r="B59" s="266"/>
      <c r="C59" s="267"/>
      <c r="D59" s="267"/>
      <c r="E59" s="268"/>
      <c r="F59" s="268"/>
      <c r="G59" s="268"/>
      <c r="H59" s="268"/>
      <c r="I59" s="268"/>
      <c r="J59" s="268"/>
      <c r="K59" s="268"/>
      <c r="L59" s="269"/>
      <c r="M59" s="268"/>
      <c r="N59" s="268"/>
      <c r="O59" s="264"/>
      <c r="P59" s="264"/>
      <c r="Q59" s="264"/>
      <c r="R59" s="264"/>
      <c r="S59" s="264"/>
      <c r="T59" s="264"/>
      <c r="U59" s="264"/>
      <c r="V59" s="264"/>
      <c r="W59" s="264"/>
      <c r="X59" s="264"/>
      <c r="Y59" s="264"/>
      <c r="Z59" s="264"/>
      <c r="AA59" s="264"/>
      <c r="AB59" s="264"/>
      <c r="AC59" s="264"/>
      <c r="AD59" s="264"/>
      <c r="AE59" s="264"/>
      <c r="AF59" s="264"/>
      <c r="AG59" s="264"/>
      <c r="AH59" s="264"/>
      <c r="AI59" s="264"/>
      <c r="AJ59" s="264"/>
      <c r="AK59" s="264"/>
      <c r="AL59" s="264"/>
      <c r="AM59" s="264"/>
      <c r="AN59" s="264"/>
      <c r="AO59" s="264"/>
      <c r="AP59" s="264"/>
      <c r="AQ59" s="264"/>
      <c r="AR59" s="264"/>
      <c r="AS59" s="264"/>
      <c r="AT59" s="264"/>
      <c r="AU59" s="264"/>
      <c r="AV59" s="264"/>
      <c r="AW59" s="264"/>
      <c r="AX59" s="264"/>
      <c r="AY59" s="264"/>
      <c r="AZ59" s="264"/>
      <c r="BA59" s="264"/>
    </row>
    <row r="60" spans="1:53" ht="59.1" customHeight="1" thickBot="1" x14ac:dyDescent="0.55000000000000004">
      <c r="B60" s="205" t="s">
        <v>9</v>
      </c>
      <c r="C60" s="205" t="s">
        <v>51</v>
      </c>
      <c r="D60" s="208" t="s">
        <v>52</v>
      </c>
      <c r="E60" s="73" t="s">
        <v>192</v>
      </c>
      <c r="F60" s="7" t="s">
        <v>193</v>
      </c>
      <c r="G60" s="7" t="s">
        <v>194</v>
      </c>
      <c r="H60" s="7" t="s">
        <v>195</v>
      </c>
      <c r="I60" s="7" t="s">
        <v>196</v>
      </c>
      <c r="J60" s="8" t="s">
        <v>197</v>
      </c>
      <c r="K60" s="74" t="s">
        <v>23</v>
      </c>
      <c r="L60" s="75" t="s">
        <v>21</v>
      </c>
      <c r="M60" s="74" t="s">
        <v>22</v>
      </c>
      <c r="N60" s="8" t="s">
        <v>24</v>
      </c>
    </row>
    <row r="61" spans="1:53" ht="21.95" customHeight="1" thickBot="1" x14ac:dyDescent="0.4">
      <c r="B61" s="591" t="s">
        <v>58</v>
      </c>
      <c r="C61" s="116" t="s">
        <v>205</v>
      </c>
      <c r="D61" s="117" t="s">
        <v>204</v>
      </c>
      <c r="E61" s="96">
        <f t="shared" ref="E61:N61" si="0">E58/SUM(E3:E4)*100</f>
        <v>100</v>
      </c>
      <c r="F61" s="96">
        <f t="shared" si="0"/>
        <v>100</v>
      </c>
      <c r="G61" s="96">
        <f t="shared" si="0"/>
        <v>100</v>
      </c>
      <c r="H61" s="96">
        <f t="shared" si="0"/>
        <v>100</v>
      </c>
      <c r="I61" s="96">
        <f t="shared" si="0"/>
        <v>100</v>
      </c>
      <c r="J61" s="138">
        <f t="shared" si="0"/>
        <v>100</v>
      </c>
      <c r="K61" s="271" t="e">
        <f t="shared" si="0"/>
        <v>#DIV/0!</v>
      </c>
      <c r="L61" s="96">
        <f t="shared" si="0"/>
        <v>100</v>
      </c>
      <c r="M61" s="96">
        <f t="shared" si="0"/>
        <v>100</v>
      </c>
      <c r="N61" s="138">
        <f t="shared" si="0"/>
        <v>100</v>
      </c>
    </row>
    <row r="62" spans="1:53" ht="14.45" customHeight="1" x14ac:dyDescent="0.35">
      <c r="B62" s="592"/>
      <c r="C62" s="615" t="s">
        <v>2</v>
      </c>
      <c r="D62" s="76" t="s">
        <v>0</v>
      </c>
      <c r="E62" s="99"/>
      <c r="F62" s="100"/>
      <c r="G62" s="100"/>
      <c r="H62" s="18"/>
      <c r="I62" s="100"/>
      <c r="J62" s="19"/>
      <c r="K62" s="99"/>
      <c r="L62" s="17"/>
      <c r="M62" s="18"/>
      <c r="N62" s="19"/>
    </row>
    <row r="63" spans="1:53" ht="15.75" customHeight="1" thickBot="1" x14ac:dyDescent="0.4">
      <c r="B63" s="592"/>
      <c r="C63" s="616"/>
      <c r="D63" s="77" t="s">
        <v>1</v>
      </c>
      <c r="E63" s="101"/>
      <c r="F63" s="102"/>
      <c r="G63" s="102"/>
      <c r="H63" s="102"/>
      <c r="I63" s="102"/>
      <c r="J63" s="61"/>
      <c r="K63" s="101"/>
      <c r="L63" s="25"/>
      <c r="M63" s="26"/>
      <c r="N63" s="27"/>
    </row>
    <row r="64" spans="1:53" ht="15.75" customHeight="1" x14ac:dyDescent="0.35">
      <c r="B64" s="592"/>
      <c r="C64" s="615" t="s">
        <v>25</v>
      </c>
      <c r="D64" s="79" t="s">
        <v>3</v>
      </c>
      <c r="E64" s="103"/>
      <c r="F64" s="104"/>
      <c r="G64" s="104"/>
      <c r="H64" s="104"/>
      <c r="I64" s="104"/>
      <c r="J64" s="32"/>
      <c r="K64" s="103"/>
      <c r="L64" s="31"/>
      <c r="M64" s="14"/>
      <c r="N64" s="32"/>
    </row>
    <row r="65" spans="2:15" ht="15.75" customHeight="1" x14ac:dyDescent="0.35">
      <c r="B65" s="592"/>
      <c r="C65" s="617"/>
      <c r="D65" s="105" t="s">
        <v>5</v>
      </c>
      <c r="E65" s="106"/>
      <c r="F65" s="107"/>
      <c r="G65" s="107"/>
      <c r="H65" s="107"/>
      <c r="I65" s="107"/>
      <c r="J65" s="39"/>
      <c r="K65" s="106"/>
      <c r="L65" s="38"/>
      <c r="M65" s="35"/>
      <c r="N65" s="39"/>
    </row>
    <row r="66" spans="2:15" ht="15.75" customHeight="1" x14ac:dyDescent="0.35">
      <c r="B66" s="592"/>
      <c r="C66" s="617"/>
      <c r="D66" s="105" t="s">
        <v>6</v>
      </c>
      <c r="E66" s="106"/>
      <c r="F66" s="107"/>
      <c r="G66" s="107"/>
      <c r="H66" s="107"/>
      <c r="I66" s="107"/>
      <c r="J66" s="39"/>
      <c r="K66" s="106"/>
      <c r="L66" s="38"/>
      <c r="M66" s="35"/>
      <c r="N66" s="39"/>
    </row>
    <row r="67" spans="2:15" ht="15.75" customHeight="1" thickBot="1" x14ac:dyDescent="0.4">
      <c r="B67" s="592"/>
      <c r="C67" s="616"/>
      <c r="D67" s="108" t="s">
        <v>4</v>
      </c>
      <c r="E67" s="109"/>
      <c r="F67" s="110"/>
      <c r="G67" s="110"/>
      <c r="H67" s="110"/>
      <c r="I67" s="110"/>
      <c r="J67" s="27"/>
      <c r="K67" s="109"/>
      <c r="L67" s="25"/>
      <c r="M67" s="26"/>
      <c r="N67" s="27"/>
    </row>
    <row r="68" spans="2:15" x14ac:dyDescent="0.35">
      <c r="B68" s="592"/>
      <c r="C68" s="615" t="s">
        <v>26</v>
      </c>
      <c r="D68" s="84" t="s">
        <v>7</v>
      </c>
      <c r="E68" s="99"/>
      <c r="F68" s="100"/>
      <c r="G68" s="100"/>
      <c r="H68" s="111"/>
      <c r="I68" s="100"/>
      <c r="J68" s="19"/>
      <c r="K68" s="99"/>
      <c r="L68" s="17"/>
      <c r="M68" s="18"/>
      <c r="N68" s="19"/>
    </row>
    <row r="69" spans="2:15" ht="16.5" customHeight="1" thickBot="1" x14ac:dyDescent="0.4">
      <c r="B69" s="592"/>
      <c r="C69" s="616"/>
      <c r="D69" s="85" t="s">
        <v>8</v>
      </c>
      <c r="E69" s="109"/>
      <c r="F69" s="110"/>
      <c r="G69" s="110"/>
      <c r="H69" s="110"/>
      <c r="I69" s="110"/>
      <c r="J69" s="27"/>
      <c r="K69" s="109"/>
      <c r="L69" s="25"/>
      <c r="M69" s="26"/>
      <c r="N69" s="27"/>
    </row>
    <row r="70" spans="2:15" ht="16.5" customHeight="1" x14ac:dyDescent="0.35">
      <c r="B70" s="592"/>
      <c r="C70" s="618" t="s">
        <v>62</v>
      </c>
      <c r="D70" s="86" t="s">
        <v>29</v>
      </c>
      <c r="E70" s="99"/>
      <c r="F70" s="100"/>
      <c r="G70" s="100"/>
      <c r="H70" s="100"/>
      <c r="I70" s="100"/>
      <c r="J70" s="19"/>
      <c r="K70" s="99"/>
      <c r="L70" s="17"/>
      <c r="M70" s="18"/>
      <c r="N70" s="19"/>
      <c r="O70" s="265"/>
    </row>
    <row r="71" spans="2:15" ht="18" customHeight="1" thickBot="1" x14ac:dyDescent="0.4">
      <c r="B71" s="592"/>
      <c r="C71" s="619"/>
      <c r="D71" s="85" t="s">
        <v>30</v>
      </c>
      <c r="E71" s="109"/>
      <c r="F71" s="110"/>
      <c r="G71" s="110"/>
      <c r="H71" s="112"/>
      <c r="I71" s="110"/>
      <c r="J71" s="27"/>
      <c r="K71" s="109"/>
      <c r="L71" s="25"/>
      <c r="M71" s="26"/>
      <c r="N71" s="27"/>
    </row>
    <row r="72" spans="2:15" ht="12" customHeight="1" x14ac:dyDescent="0.35">
      <c r="B72" s="592"/>
      <c r="C72" s="615" t="s">
        <v>27</v>
      </c>
      <c r="D72" s="86" t="s">
        <v>31</v>
      </c>
      <c r="E72" s="99"/>
      <c r="F72" s="100"/>
      <c r="G72" s="100"/>
      <c r="H72" s="100"/>
      <c r="I72" s="100"/>
      <c r="J72" s="19"/>
      <c r="K72" s="99"/>
      <c r="L72" s="17"/>
      <c r="M72" s="18"/>
      <c r="N72" s="19"/>
    </row>
    <row r="73" spans="2:15" ht="12" customHeight="1" x14ac:dyDescent="0.35">
      <c r="B73" s="592"/>
      <c r="C73" s="617"/>
      <c r="D73" s="87" t="s">
        <v>32</v>
      </c>
      <c r="E73" s="106"/>
      <c r="F73" s="107"/>
      <c r="G73" s="107"/>
      <c r="H73" s="107"/>
      <c r="I73" s="107"/>
      <c r="J73" s="39"/>
      <c r="K73" s="106"/>
      <c r="L73" s="38"/>
      <c r="M73" s="35"/>
      <c r="N73" s="39"/>
    </row>
    <row r="74" spans="2:15" ht="13.9" thickBot="1" x14ac:dyDescent="0.4">
      <c r="B74" s="592"/>
      <c r="C74" s="619"/>
      <c r="D74" s="88" t="s">
        <v>33</v>
      </c>
      <c r="E74" s="109"/>
      <c r="F74" s="110"/>
      <c r="G74" s="110"/>
      <c r="H74" s="110"/>
      <c r="I74" s="110"/>
      <c r="J74" s="27"/>
      <c r="K74" s="109"/>
      <c r="L74" s="25"/>
      <c r="M74" s="26"/>
      <c r="N74" s="27"/>
    </row>
    <row r="75" spans="2:15" x14ac:dyDescent="0.35">
      <c r="B75" s="592"/>
      <c r="C75" s="615" t="s">
        <v>28</v>
      </c>
      <c r="D75" s="89" t="s">
        <v>34</v>
      </c>
      <c r="E75" s="113"/>
      <c r="F75" s="100"/>
      <c r="G75" s="100"/>
      <c r="H75" s="100"/>
      <c r="I75" s="100"/>
      <c r="J75" s="19"/>
      <c r="K75" s="113"/>
      <c r="L75" s="17"/>
      <c r="M75" s="18"/>
      <c r="N75" s="19"/>
    </row>
    <row r="76" spans="2:15" x14ac:dyDescent="0.35">
      <c r="B76" s="592"/>
      <c r="C76" s="617"/>
      <c r="D76" s="90" t="s">
        <v>36</v>
      </c>
      <c r="E76" s="114"/>
      <c r="F76" s="107"/>
      <c r="G76" s="107"/>
      <c r="H76" s="107"/>
      <c r="I76" s="107"/>
      <c r="J76" s="39"/>
      <c r="K76" s="114"/>
      <c r="L76" s="38"/>
      <c r="M76" s="35"/>
      <c r="N76" s="39"/>
    </row>
    <row r="77" spans="2:15" x14ac:dyDescent="0.35">
      <c r="B77" s="592"/>
      <c r="C77" s="617"/>
      <c r="D77" s="90" t="s">
        <v>35</v>
      </c>
      <c r="E77" s="114"/>
      <c r="F77" s="107"/>
      <c r="G77" s="107"/>
      <c r="H77" s="107"/>
      <c r="I77" s="107"/>
      <c r="J77" s="39"/>
      <c r="K77" s="114"/>
      <c r="L77" s="38"/>
      <c r="M77" s="35"/>
      <c r="N77" s="39"/>
    </row>
    <row r="78" spans="2:15" ht="15.75" customHeight="1" thickBot="1" x14ac:dyDescent="0.4">
      <c r="B78" s="592"/>
      <c r="C78" s="619"/>
      <c r="D78" s="91" t="s">
        <v>37</v>
      </c>
      <c r="E78" s="109"/>
      <c r="F78" s="110"/>
      <c r="G78" s="110"/>
      <c r="H78" s="110"/>
      <c r="I78" s="110"/>
      <c r="J78" s="27"/>
      <c r="K78" s="109"/>
      <c r="L78" s="25"/>
      <c r="M78" s="26"/>
      <c r="N78" s="27"/>
    </row>
    <row r="79" spans="2:15" ht="15.75" customHeight="1" x14ac:dyDescent="0.35">
      <c r="B79" s="592"/>
      <c r="C79" s="615" t="s">
        <v>63</v>
      </c>
      <c r="D79" s="86" t="s">
        <v>29</v>
      </c>
      <c r="E79" s="113"/>
      <c r="F79" s="100"/>
      <c r="G79" s="100"/>
      <c r="H79" s="100"/>
      <c r="I79" s="100"/>
      <c r="J79" s="19"/>
      <c r="K79" s="113"/>
      <c r="L79" s="17"/>
      <c r="M79" s="18"/>
      <c r="N79" s="19"/>
    </row>
    <row r="80" spans="2:15" ht="13.5" customHeight="1" thickBot="1" x14ac:dyDescent="0.4">
      <c r="B80" s="593"/>
      <c r="C80" s="616"/>
      <c r="D80" s="88" t="s">
        <v>30</v>
      </c>
      <c r="E80" s="115"/>
      <c r="F80" s="110"/>
      <c r="G80" s="110"/>
      <c r="H80" s="110"/>
      <c r="I80" s="110"/>
      <c r="J80" s="27"/>
      <c r="K80" s="115"/>
      <c r="L80" s="25"/>
      <c r="M80" s="26"/>
      <c r="N80" s="27"/>
    </row>
    <row r="81" spans="1:53" s="270" customFormat="1" ht="21" customHeight="1" thickBot="1" x14ac:dyDescent="0.4">
      <c r="A81" s="264"/>
      <c r="B81" s="266"/>
      <c r="C81" s="267"/>
      <c r="D81" s="267"/>
      <c r="E81" s="268"/>
      <c r="F81" s="268"/>
      <c r="G81" s="268"/>
      <c r="H81" s="268"/>
      <c r="I81" s="268"/>
      <c r="J81" s="268"/>
      <c r="K81" s="268"/>
      <c r="L81" s="269"/>
      <c r="M81" s="268"/>
      <c r="N81" s="268"/>
      <c r="O81" s="264"/>
      <c r="P81" s="264"/>
      <c r="Q81" s="264"/>
      <c r="R81" s="264"/>
      <c r="S81" s="264"/>
      <c r="T81" s="264"/>
      <c r="U81" s="264"/>
      <c r="V81" s="264"/>
      <c r="W81" s="264"/>
      <c r="X81" s="264"/>
      <c r="Y81" s="264"/>
      <c r="Z81" s="264"/>
      <c r="AA81" s="264"/>
      <c r="AB81" s="264"/>
      <c r="AC81" s="264"/>
      <c r="AD81" s="264"/>
      <c r="AE81" s="264"/>
      <c r="AF81" s="264"/>
      <c r="AG81" s="264"/>
      <c r="AH81" s="264"/>
      <c r="AI81" s="264"/>
      <c r="AJ81" s="264"/>
      <c r="AK81" s="264"/>
      <c r="AL81" s="264"/>
      <c r="AM81" s="264"/>
      <c r="AN81" s="264"/>
      <c r="AO81" s="264"/>
      <c r="AP81" s="264"/>
      <c r="AQ81" s="264"/>
      <c r="AR81" s="264"/>
      <c r="AS81" s="264"/>
      <c r="AT81" s="264"/>
      <c r="AU81" s="264"/>
      <c r="AV81" s="264"/>
      <c r="AW81" s="264"/>
      <c r="AX81" s="264"/>
      <c r="AY81" s="264"/>
      <c r="AZ81" s="264"/>
      <c r="BA81" s="264"/>
    </row>
    <row r="82" spans="1:53" ht="57.6" customHeight="1" thickBot="1" x14ac:dyDescent="0.55000000000000004">
      <c r="B82" s="205" t="s">
        <v>9</v>
      </c>
      <c r="C82" s="205" t="s">
        <v>51</v>
      </c>
      <c r="D82" s="208" t="s">
        <v>52</v>
      </c>
      <c r="E82" s="73" t="s">
        <v>192</v>
      </c>
      <c r="F82" s="7" t="s">
        <v>193</v>
      </c>
      <c r="G82" s="7" t="s">
        <v>194</v>
      </c>
      <c r="H82" s="7" t="s">
        <v>195</v>
      </c>
      <c r="I82" s="7" t="s">
        <v>196</v>
      </c>
      <c r="J82" s="8" t="s">
        <v>197</v>
      </c>
      <c r="K82" s="74" t="s">
        <v>23</v>
      </c>
      <c r="L82" s="75" t="s">
        <v>21</v>
      </c>
      <c r="M82" s="74" t="s">
        <v>22</v>
      </c>
      <c r="N82" s="8" t="s">
        <v>24</v>
      </c>
    </row>
    <row r="83" spans="1:53" ht="24.95" customHeight="1" thickBot="1" x14ac:dyDescent="0.4">
      <c r="B83" s="591" t="s">
        <v>268</v>
      </c>
      <c r="C83" s="116" t="s">
        <v>205</v>
      </c>
      <c r="D83" s="117" t="s">
        <v>204</v>
      </c>
      <c r="E83" s="272" t="e">
        <f>SUM(E84:E85)/0*100</f>
        <v>#DIV/0!</v>
      </c>
      <c r="F83" s="273">
        <f>SUM(F84:F85)/3*100</f>
        <v>0</v>
      </c>
      <c r="G83" s="273">
        <f>SUM(G84:G85)/7*100</f>
        <v>0</v>
      </c>
      <c r="H83" s="273">
        <f>SUM(H84:H85)/3*100</f>
        <v>0</v>
      </c>
      <c r="I83" s="273" t="e">
        <f t="shared" ref="I83:M83" si="1">SUM(I84:I85)/0*100</f>
        <v>#DIV/0!</v>
      </c>
      <c r="J83" s="274" t="e">
        <f t="shared" si="1"/>
        <v>#DIV/0!</v>
      </c>
      <c r="K83" s="275" t="e">
        <f t="shared" si="1"/>
        <v>#DIV/0!</v>
      </c>
      <c r="L83" s="276">
        <f>SUM(L84:L85)/13*100</f>
        <v>0</v>
      </c>
      <c r="M83" s="273" t="e">
        <f t="shared" si="1"/>
        <v>#DIV/0!</v>
      </c>
      <c r="N83" s="273">
        <f>SUM(N84:N85)/13*100</f>
        <v>0</v>
      </c>
    </row>
    <row r="84" spans="1:53" ht="14.45" customHeight="1" x14ac:dyDescent="0.35">
      <c r="B84" s="592"/>
      <c r="C84" s="615" t="s">
        <v>2</v>
      </c>
      <c r="D84" s="76" t="s">
        <v>0</v>
      </c>
      <c r="E84" s="48">
        <v>0</v>
      </c>
      <c r="F84" s="18">
        <v>0</v>
      </c>
      <c r="G84" s="18">
        <v>0</v>
      </c>
      <c r="H84" s="18">
        <v>0</v>
      </c>
      <c r="I84" s="18">
        <v>0</v>
      </c>
      <c r="J84" s="19">
        <v>0</v>
      </c>
      <c r="K84" s="55">
        <v>0</v>
      </c>
      <c r="L84" s="17">
        <v>0</v>
      </c>
      <c r="M84" s="18">
        <v>0</v>
      </c>
      <c r="N84" s="19">
        <v>0</v>
      </c>
    </row>
    <row r="85" spans="1:53" ht="15.75" customHeight="1" thickBot="1" x14ac:dyDescent="0.4">
      <c r="B85" s="592"/>
      <c r="C85" s="616"/>
      <c r="D85" s="77" t="s">
        <v>1</v>
      </c>
      <c r="E85" s="24">
        <v>0</v>
      </c>
      <c r="F85" s="22">
        <v>0</v>
      </c>
      <c r="G85" s="22">
        <v>0</v>
      </c>
      <c r="H85" s="22">
        <v>0</v>
      </c>
      <c r="I85" s="22">
        <v>0</v>
      </c>
      <c r="J85" s="61">
        <v>0</v>
      </c>
      <c r="K85" s="78">
        <v>0</v>
      </c>
      <c r="L85" s="25">
        <v>0</v>
      </c>
      <c r="M85" s="26">
        <v>0</v>
      </c>
      <c r="N85" s="27">
        <v>0</v>
      </c>
    </row>
    <row r="86" spans="1:53" ht="15.75" customHeight="1" x14ac:dyDescent="0.35">
      <c r="B86" s="592"/>
      <c r="C86" s="615" t="s">
        <v>25</v>
      </c>
      <c r="D86" s="79" t="s">
        <v>3</v>
      </c>
      <c r="E86" s="16">
        <v>0</v>
      </c>
      <c r="F86" s="14">
        <v>0</v>
      </c>
      <c r="G86" s="14">
        <v>0</v>
      </c>
      <c r="H86" s="14">
        <v>0</v>
      </c>
      <c r="I86" s="14">
        <v>0</v>
      </c>
      <c r="J86" s="32">
        <v>0</v>
      </c>
      <c r="K86" s="80">
        <v>0</v>
      </c>
      <c r="L86" s="31">
        <v>0</v>
      </c>
      <c r="M86" s="14">
        <v>0</v>
      </c>
      <c r="N86" s="32">
        <v>0</v>
      </c>
    </row>
    <row r="87" spans="1:53" ht="15.75" customHeight="1" x14ac:dyDescent="0.35">
      <c r="B87" s="592"/>
      <c r="C87" s="617"/>
      <c r="D87" s="105" t="s">
        <v>5</v>
      </c>
      <c r="E87" s="37">
        <v>0</v>
      </c>
      <c r="F87" s="35">
        <v>0</v>
      </c>
      <c r="G87" s="35">
        <v>0</v>
      </c>
      <c r="H87" s="35">
        <v>0</v>
      </c>
      <c r="I87" s="35">
        <v>0</v>
      </c>
      <c r="J87" s="39">
        <v>0</v>
      </c>
      <c r="K87" s="57">
        <v>0</v>
      </c>
      <c r="L87" s="38">
        <v>0</v>
      </c>
      <c r="M87" s="35">
        <v>0</v>
      </c>
      <c r="N87" s="39">
        <v>0</v>
      </c>
    </row>
    <row r="88" spans="1:53" ht="15.75" customHeight="1" x14ac:dyDescent="0.35">
      <c r="B88" s="592"/>
      <c r="C88" s="617"/>
      <c r="D88" s="105" t="s">
        <v>6</v>
      </c>
      <c r="E88" s="37">
        <v>0</v>
      </c>
      <c r="F88" s="35">
        <v>0</v>
      </c>
      <c r="G88" s="35">
        <v>0</v>
      </c>
      <c r="H88" s="35">
        <v>0</v>
      </c>
      <c r="I88" s="35">
        <v>0</v>
      </c>
      <c r="J88" s="39">
        <v>0</v>
      </c>
      <c r="K88" s="57">
        <v>0</v>
      </c>
      <c r="L88" s="38">
        <v>0</v>
      </c>
      <c r="M88" s="35">
        <v>0</v>
      </c>
      <c r="N88" s="39">
        <v>0</v>
      </c>
    </row>
    <row r="89" spans="1:53" ht="15.75" customHeight="1" thickBot="1" x14ac:dyDescent="0.4">
      <c r="B89" s="592"/>
      <c r="C89" s="616"/>
      <c r="D89" s="108" t="s">
        <v>4</v>
      </c>
      <c r="E89" s="45">
        <v>0</v>
      </c>
      <c r="F89" s="26">
        <v>0</v>
      </c>
      <c r="G89" s="26">
        <v>0</v>
      </c>
      <c r="H89" s="26">
        <v>0</v>
      </c>
      <c r="I89" s="26">
        <v>0</v>
      </c>
      <c r="J89" s="27">
        <v>0</v>
      </c>
      <c r="K89" s="83">
        <v>0</v>
      </c>
      <c r="L89" s="25">
        <v>0</v>
      </c>
      <c r="M89" s="26">
        <v>0</v>
      </c>
      <c r="N89" s="27">
        <v>0</v>
      </c>
      <c r="O89" s="3"/>
    </row>
    <row r="90" spans="1:53" x14ac:dyDescent="0.35">
      <c r="B90" s="592"/>
      <c r="C90" s="615" t="s">
        <v>26</v>
      </c>
      <c r="D90" s="84" t="s">
        <v>7</v>
      </c>
      <c r="E90" s="48">
        <v>0</v>
      </c>
      <c r="F90" s="18">
        <v>0</v>
      </c>
      <c r="G90" s="18">
        <v>0</v>
      </c>
      <c r="H90" s="18">
        <v>0</v>
      </c>
      <c r="I90" s="18">
        <v>0</v>
      </c>
      <c r="J90" s="19">
        <v>0</v>
      </c>
      <c r="K90" s="55">
        <v>0</v>
      </c>
      <c r="L90" s="17">
        <v>0</v>
      </c>
      <c r="M90" s="18">
        <v>0</v>
      </c>
      <c r="N90" s="19">
        <v>0</v>
      </c>
    </row>
    <row r="91" spans="1:53" ht="16.5" customHeight="1" thickBot="1" x14ac:dyDescent="0.4">
      <c r="B91" s="592"/>
      <c r="C91" s="616"/>
      <c r="D91" s="85" t="s">
        <v>8</v>
      </c>
      <c r="E91" s="45">
        <v>0</v>
      </c>
      <c r="F91" s="26">
        <v>0</v>
      </c>
      <c r="G91" s="26">
        <v>0</v>
      </c>
      <c r="H91" s="26">
        <v>0</v>
      </c>
      <c r="I91" s="26">
        <v>0</v>
      </c>
      <c r="J91" s="27">
        <v>0</v>
      </c>
      <c r="K91" s="83">
        <v>0</v>
      </c>
      <c r="L91" s="25">
        <v>0</v>
      </c>
      <c r="M91" s="26">
        <v>0</v>
      </c>
      <c r="N91" s="27">
        <v>0</v>
      </c>
    </row>
    <row r="92" spans="1:53" ht="16.5" customHeight="1" x14ac:dyDescent="0.35">
      <c r="B92" s="592"/>
      <c r="C92" s="618" t="s">
        <v>62</v>
      </c>
      <c r="D92" s="86" t="s">
        <v>29</v>
      </c>
      <c r="E92" s="48">
        <v>0</v>
      </c>
      <c r="F92" s="18">
        <v>0</v>
      </c>
      <c r="G92" s="18">
        <v>0</v>
      </c>
      <c r="H92" s="18">
        <v>0</v>
      </c>
      <c r="I92" s="18">
        <v>0</v>
      </c>
      <c r="J92" s="19">
        <v>0</v>
      </c>
      <c r="K92" s="55">
        <v>0</v>
      </c>
      <c r="L92" s="17">
        <v>0</v>
      </c>
      <c r="M92" s="18">
        <v>0</v>
      </c>
      <c r="N92" s="19">
        <v>0</v>
      </c>
      <c r="O92" s="265"/>
    </row>
    <row r="93" spans="1:53" ht="12" customHeight="1" thickBot="1" x14ac:dyDescent="0.4">
      <c r="B93" s="592"/>
      <c r="C93" s="619"/>
      <c r="D93" s="85" t="s">
        <v>30</v>
      </c>
      <c r="E93" s="45">
        <v>0</v>
      </c>
      <c r="F93" s="26">
        <v>0</v>
      </c>
      <c r="G93" s="26">
        <v>0</v>
      </c>
      <c r="H93" s="26">
        <v>0</v>
      </c>
      <c r="I93" s="26">
        <v>0</v>
      </c>
      <c r="J93" s="27">
        <v>0</v>
      </c>
      <c r="K93" s="83">
        <v>0</v>
      </c>
      <c r="L93" s="25">
        <v>0</v>
      </c>
      <c r="M93" s="26">
        <v>0</v>
      </c>
      <c r="N93" s="27">
        <v>0</v>
      </c>
    </row>
    <row r="94" spans="1:53" ht="16.5" customHeight="1" x14ac:dyDescent="0.35">
      <c r="B94" s="592"/>
      <c r="C94" s="615" t="s">
        <v>27</v>
      </c>
      <c r="D94" s="86" t="s">
        <v>31</v>
      </c>
      <c r="E94" s="48">
        <v>0</v>
      </c>
      <c r="F94" s="18">
        <v>0</v>
      </c>
      <c r="G94" s="18">
        <v>0</v>
      </c>
      <c r="H94" s="18">
        <v>0</v>
      </c>
      <c r="I94" s="18">
        <v>0</v>
      </c>
      <c r="J94" s="19">
        <v>0</v>
      </c>
      <c r="K94" s="55">
        <v>0</v>
      </c>
      <c r="L94" s="17">
        <v>0</v>
      </c>
      <c r="M94" s="18">
        <v>0</v>
      </c>
      <c r="N94" s="19">
        <v>0</v>
      </c>
    </row>
    <row r="95" spans="1:53" ht="15.75" customHeight="1" x14ac:dyDescent="0.35">
      <c r="B95" s="592"/>
      <c r="C95" s="617"/>
      <c r="D95" s="87" t="s">
        <v>32</v>
      </c>
      <c r="E95" s="37">
        <v>0</v>
      </c>
      <c r="F95" s="35">
        <v>0</v>
      </c>
      <c r="G95" s="35">
        <v>0</v>
      </c>
      <c r="H95" s="35">
        <v>0</v>
      </c>
      <c r="I95" s="35">
        <v>0</v>
      </c>
      <c r="J95" s="39">
        <v>0</v>
      </c>
      <c r="K95" s="57">
        <v>0</v>
      </c>
      <c r="L95" s="38">
        <v>0</v>
      </c>
      <c r="M95" s="35">
        <v>0</v>
      </c>
      <c r="N95" s="39">
        <v>0</v>
      </c>
    </row>
    <row r="96" spans="1:53" ht="13.9" thickBot="1" x14ac:dyDescent="0.4">
      <c r="B96" s="592"/>
      <c r="C96" s="619"/>
      <c r="D96" s="88" t="s">
        <v>33</v>
      </c>
      <c r="E96" s="45">
        <v>0</v>
      </c>
      <c r="F96" s="26">
        <v>0</v>
      </c>
      <c r="G96" s="26">
        <v>0</v>
      </c>
      <c r="H96" s="26">
        <v>0</v>
      </c>
      <c r="I96" s="26">
        <v>0</v>
      </c>
      <c r="J96" s="27">
        <v>0</v>
      </c>
      <c r="K96" s="83">
        <v>0</v>
      </c>
      <c r="L96" s="25">
        <v>0</v>
      </c>
      <c r="M96" s="26">
        <v>0</v>
      </c>
      <c r="N96" s="27">
        <v>0</v>
      </c>
    </row>
    <row r="97" spans="1:53" x14ac:dyDescent="0.35">
      <c r="B97" s="592"/>
      <c r="C97" s="615" t="s">
        <v>28</v>
      </c>
      <c r="D97" s="89" t="s">
        <v>34</v>
      </c>
      <c r="E97" s="55">
        <v>0</v>
      </c>
      <c r="F97" s="18">
        <v>0</v>
      </c>
      <c r="G97" s="18">
        <v>0</v>
      </c>
      <c r="H97" s="18">
        <v>0</v>
      </c>
      <c r="I97" s="18">
        <v>0</v>
      </c>
      <c r="J97" s="19">
        <v>0</v>
      </c>
      <c r="K97" s="55">
        <v>0</v>
      </c>
      <c r="L97" s="17">
        <v>0</v>
      </c>
      <c r="M97" s="18">
        <v>0</v>
      </c>
      <c r="N97" s="19">
        <v>0</v>
      </c>
    </row>
    <row r="98" spans="1:53" x14ac:dyDescent="0.35">
      <c r="B98" s="592"/>
      <c r="C98" s="617"/>
      <c r="D98" s="90" t="s">
        <v>36</v>
      </c>
      <c r="E98" s="57">
        <v>0</v>
      </c>
      <c r="F98" s="35">
        <v>0</v>
      </c>
      <c r="G98" s="35">
        <v>0</v>
      </c>
      <c r="H98" s="35">
        <v>0</v>
      </c>
      <c r="I98" s="35">
        <v>0</v>
      </c>
      <c r="J98" s="39">
        <v>0</v>
      </c>
      <c r="K98" s="57">
        <v>0</v>
      </c>
      <c r="L98" s="38">
        <v>0</v>
      </c>
      <c r="M98" s="35">
        <v>0</v>
      </c>
      <c r="N98" s="39">
        <v>0</v>
      </c>
    </row>
    <row r="99" spans="1:53" x14ac:dyDescent="0.35">
      <c r="B99" s="592"/>
      <c r="C99" s="617"/>
      <c r="D99" s="90" t="s">
        <v>35</v>
      </c>
      <c r="E99" s="57">
        <v>0</v>
      </c>
      <c r="F99" s="35">
        <v>0</v>
      </c>
      <c r="G99" s="35">
        <v>0</v>
      </c>
      <c r="H99" s="35">
        <v>0</v>
      </c>
      <c r="I99" s="35">
        <v>0</v>
      </c>
      <c r="J99" s="39">
        <v>0</v>
      </c>
      <c r="K99" s="57">
        <v>0</v>
      </c>
      <c r="L99" s="38">
        <v>0</v>
      </c>
      <c r="M99" s="35">
        <v>0</v>
      </c>
      <c r="N99" s="39">
        <v>0</v>
      </c>
    </row>
    <row r="100" spans="1:53" ht="15.75" customHeight="1" thickBot="1" x14ac:dyDescent="0.4">
      <c r="B100" s="592"/>
      <c r="C100" s="619"/>
      <c r="D100" s="91" t="s">
        <v>37</v>
      </c>
      <c r="E100" s="45">
        <v>0</v>
      </c>
      <c r="F100" s="26">
        <v>0</v>
      </c>
      <c r="G100" s="26">
        <v>0</v>
      </c>
      <c r="H100" s="26">
        <v>0</v>
      </c>
      <c r="I100" s="26">
        <v>0</v>
      </c>
      <c r="J100" s="27">
        <v>0</v>
      </c>
      <c r="K100" s="83">
        <v>0</v>
      </c>
      <c r="L100" s="25">
        <v>0</v>
      </c>
      <c r="M100" s="26">
        <v>0</v>
      </c>
      <c r="N100" s="27">
        <v>0</v>
      </c>
    </row>
    <row r="101" spans="1:53" ht="22.5" customHeight="1" x14ac:dyDescent="0.35">
      <c r="B101" s="592"/>
      <c r="C101" s="615" t="s">
        <v>64</v>
      </c>
      <c r="D101" s="86" t="s">
        <v>29</v>
      </c>
      <c r="E101" s="55">
        <v>0</v>
      </c>
      <c r="F101" s="18">
        <v>0</v>
      </c>
      <c r="G101" s="18">
        <v>0</v>
      </c>
      <c r="H101" s="18">
        <v>0</v>
      </c>
      <c r="I101" s="18">
        <v>0</v>
      </c>
      <c r="J101" s="19">
        <v>0</v>
      </c>
      <c r="K101" s="55">
        <v>0</v>
      </c>
      <c r="L101" s="17">
        <v>0</v>
      </c>
      <c r="M101" s="18">
        <v>0</v>
      </c>
      <c r="N101" s="19">
        <v>0</v>
      </c>
    </row>
    <row r="102" spans="1:53" ht="39.75" customHeight="1" thickBot="1" x14ac:dyDescent="0.4">
      <c r="B102" s="593"/>
      <c r="C102" s="616"/>
      <c r="D102" s="88" t="s">
        <v>30</v>
      </c>
      <c r="E102" s="83">
        <v>0</v>
      </c>
      <c r="F102" s="26">
        <v>0</v>
      </c>
      <c r="G102" s="26">
        <v>0</v>
      </c>
      <c r="H102" s="26">
        <v>0</v>
      </c>
      <c r="I102" s="26">
        <v>0</v>
      </c>
      <c r="J102" s="27">
        <v>0</v>
      </c>
      <c r="K102" s="83">
        <v>0</v>
      </c>
      <c r="L102" s="25">
        <v>0</v>
      </c>
      <c r="M102" s="26">
        <v>0</v>
      </c>
      <c r="N102" s="27">
        <v>0</v>
      </c>
    </row>
    <row r="103" spans="1:53" s="270" customFormat="1" ht="21" customHeight="1" thickBot="1" x14ac:dyDescent="0.4">
      <c r="A103" s="264"/>
      <c r="B103" s="266"/>
      <c r="C103" s="267"/>
      <c r="D103" s="267"/>
      <c r="E103" s="268"/>
      <c r="F103" s="268"/>
      <c r="G103" s="268"/>
      <c r="H103" s="268"/>
      <c r="I103" s="268"/>
      <c r="J103" s="268"/>
      <c r="K103" s="268"/>
      <c r="L103" s="269"/>
      <c r="M103" s="268"/>
      <c r="N103" s="268"/>
      <c r="O103" s="264"/>
      <c r="P103" s="264"/>
      <c r="Q103" s="264"/>
      <c r="R103" s="264"/>
      <c r="S103" s="264"/>
      <c r="T103" s="264"/>
      <c r="U103" s="264"/>
      <c r="V103" s="264"/>
      <c r="W103" s="264"/>
      <c r="X103" s="264"/>
      <c r="Y103" s="264"/>
      <c r="Z103" s="264"/>
      <c r="AA103" s="264"/>
      <c r="AB103" s="264"/>
      <c r="AC103" s="264"/>
      <c r="AD103" s="264"/>
      <c r="AE103" s="264"/>
      <c r="AF103" s="264"/>
      <c r="AG103" s="264"/>
      <c r="AH103" s="264"/>
      <c r="AI103" s="264"/>
      <c r="AJ103" s="264"/>
      <c r="AK103" s="264"/>
      <c r="AL103" s="264"/>
      <c r="AM103" s="264"/>
      <c r="AN103" s="264"/>
      <c r="AO103" s="264"/>
      <c r="AP103" s="264"/>
      <c r="AQ103" s="264"/>
      <c r="AR103" s="264"/>
      <c r="AS103" s="264"/>
      <c r="AT103" s="264"/>
      <c r="AU103" s="264"/>
      <c r="AV103" s="264"/>
      <c r="AW103" s="264"/>
      <c r="AX103" s="264"/>
      <c r="AY103" s="264"/>
      <c r="AZ103" s="264"/>
      <c r="BA103" s="264"/>
    </row>
    <row r="104" spans="1:53" ht="59.1" customHeight="1" thickBot="1" x14ac:dyDescent="0.55000000000000004">
      <c r="B104" s="205" t="s">
        <v>9</v>
      </c>
      <c r="C104" s="205" t="s">
        <v>51</v>
      </c>
      <c r="D104" s="208" t="s">
        <v>52</v>
      </c>
      <c r="E104" s="73" t="s">
        <v>192</v>
      </c>
      <c r="F104" s="7" t="s">
        <v>193</v>
      </c>
      <c r="G104" s="7" t="s">
        <v>194</v>
      </c>
      <c r="H104" s="7" t="s">
        <v>195</v>
      </c>
      <c r="I104" s="7" t="s">
        <v>196</v>
      </c>
      <c r="J104" s="8" t="s">
        <v>197</v>
      </c>
      <c r="K104" s="74" t="s">
        <v>23</v>
      </c>
      <c r="L104" s="75" t="s">
        <v>21</v>
      </c>
      <c r="M104" s="74" t="s">
        <v>22</v>
      </c>
      <c r="N104" s="8" t="s">
        <v>24</v>
      </c>
    </row>
    <row r="105" spans="1:53" ht="39.6" customHeight="1" thickBot="1" x14ac:dyDescent="0.4">
      <c r="B105" s="591" t="s">
        <v>224</v>
      </c>
      <c r="C105" s="277" t="s">
        <v>208</v>
      </c>
      <c r="D105" s="117" t="s">
        <v>204</v>
      </c>
      <c r="E105" s="278">
        <f>SUM(E106:E107)/24323*100</f>
        <v>7.4004029108251448E-2</v>
      </c>
      <c r="F105" s="174">
        <f t="shared" ref="F105:J105" si="2">SUM(F106:F107)/24323*100</f>
        <v>0.2014554125724623</v>
      </c>
      <c r="G105" s="174">
        <f t="shared" si="2"/>
        <v>0.29601611643300579</v>
      </c>
      <c r="H105" s="174">
        <f t="shared" si="2"/>
        <v>0.33712946593758991</v>
      </c>
      <c r="I105" s="174">
        <f t="shared" si="2"/>
        <v>0.39879949019446614</v>
      </c>
      <c r="J105" s="279">
        <f t="shared" si="2"/>
        <v>0.50158286395592644</v>
      </c>
      <c r="K105" s="278">
        <f>SUM(K106:K107)/24323*100</f>
        <v>0</v>
      </c>
      <c r="L105" s="174">
        <f t="shared" ref="L105:N105" si="3">SUM(L106:L107)/24323*100</f>
        <v>0.50158286395592644</v>
      </c>
      <c r="M105" s="174">
        <f t="shared" si="3"/>
        <v>0</v>
      </c>
      <c r="N105" s="172">
        <f t="shared" si="3"/>
        <v>0.50158286395592644</v>
      </c>
    </row>
    <row r="106" spans="1:53" ht="15" customHeight="1" x14ac:dyDescent="0.35">
      <c r="B106" s="592"/>
      <c r="C106" s="615" t="s">
        <v>2</v>
      </c>
      <c r="D106" s="76" t="s">
        <v>0</v>
      </c>
      <c r="E106" s="48">
        <v>10</v>
      </c>
      <c r="F106" s="18">
        <v>25</v>
      </c>
      <c r="G106" s="18">
        <v>36</v>
      </c>
      <c r="H106" s="18">
        <v>40</v>
      </c>
      <c r="I106" s="18">
        <v>50</v>
      </c>
      <c r="J106" s="19">
        <v>65</v>
      </c>
      <c r="K106" s="55">
        <v>0</v>
      </c>
      <c r="L106" s="17">
        <v>65</v>
      </c>
      <c r="M106" s="18">
        <v>0</v>
      </c>
      <c r="N106" s="19">
        <v>65</v>
      </c>
    </row>
    <row r="107" spans="1:53" ht="15.75" customHeight="1" thickBot="1" x14ac:dyDescent="0.4">
      <c r="B107" s="592"/>
      <c r="C107" s="616"/>
      <c r="D107" s="77" t="s">
        <v>1</v>
      </c>
      <c r="E107" s="24">
        <v>8</v>
      </c>
      <c r="F107" s="22">
        <v>24</v>
      </c>
      <c r="G107" s="22">
        <v>36</v>
      </c>
      <c r="H107" s="22">
        <v>42</v>
      </c>
      <c r="I107" s="22">
        <v>47</v>
      </c>
      <c r="J107" s="61">
        <v>57</v>
      </c>
      <c r="K107" s="78">
        <v>0</v>
      </c>
      <c r="L107" s="25">
        <v>57</v>
      </c>
      <c r="M107" s="26">
        <v>0</v>
      </c>
      <c r="N107" s="27">
        <v>57</v>
      </c>
    </row>
    <row r="108" spans="1:53" ht="15.75" customHeight="1" x14ac:dyDescent="0.35">
      <c r="B108" s="592"/>
      <c r="C108" s="615" t="s">
        <v>191</v>
      </c>
      <c r="D108" s="79" t="s">
        <v>3</v>
      </c>
      <c r="E108" s="16">
        <v>1</v>
      </c>
      <c r="F108" s="14">
        <v>3</v>
      </c>
      <c r="G108" s="14">
        <v>5</v>
      </c>
      <c r="H108" s="14">
        <v>6</v>
      </c>
      <c r="I108" s="14">
        <v>9</v>
      </c>
      <c r="J108" s="32">
        <v>11</v>
      </c>
      <c r="K108" s="80">
        <v>0</v>
      </c>
      <c r="L108" s="31">
        <v>11</v>
      </c>
      <c r="M108" s="14">
        <v>0</v>
      </c>
      <c r="N108" s="32">
        <v>11</v>
      </c>
    </row>
    <row r="109" spans="1:53" ht="15.75" customHeight="1" x14ac:dyDescent="0.35">
      <c r="B109" s="592"/>
      <c r="C109" s="617"/>
      <c r="D109" s="105" t="s">
        <v>5</v>
      </c>
      <c r="E109" s="37">
        <v>3</v>
      </c>
      <c r="F109" s="35">
        <v>8</v>
      </c>
      <c r="G109" s="35">
        <v>13</v>
      </c>
      <c r="H109" s="35">
        <v>15</v>
      </c>
      <c r="I109" s="35">
        <v>17</v>
      </c>
      <c r="J109" s="39">
        <v>23</v>
      </c>
      <c r="K109" s="57">
        <v>0</v>
      </c>
      <c r="L109" s="38">
        <v>23</v>
      </c>
      <c r="M109" s="35">
        <v>0</v>
      </c>
      <c r="N109" s="39">
        <v>23</v>
      </c>
    </row>
    <row r="110" spans="1:53" ht="15.75" customHeight="1" x14ac:dyDescent="0.35">
      <c r="B110" s="592"/>
      <c r="C110" s="617"/>
      <c r="D110" s="105" t="s">
        <v>6</v>
      </c>
      <c r="E110" s="37">
        <v>11</v>
      </c>
      <c r="F110" s="35">
        <v>30</v>
      </c>
      <c r="G110" s="35">
        <v>45</v>
      </c>
      <c r="H110" s="35">
        <v>51</v>
      </c>
      <c r="I110" s="35">
        <v>57</v>
      </c>
      <c r="J110" s="39">
        <v>77</v>
      </c>
      <c r="K110" s="57">
        <v>0</v>
      </c>
      <c r="L110" s="38">
        <v>77</v>
      </c>
      <c r="M110" s="35">
        <v>0</v>
      </c>
      <c r="N110" s="39">
        <v>77</v>
      </c>
    </row>
    <row r="111" spans="1:53" ht="15.75" customHeight="1" thickBot="1" x14ac:dyDescent="0.4">
      <c r="B111" s="592"/>
      <c r="C111" s="616"/>
      <c r="D111" s="108" t="s">
        <v>4</v>
      </c>
      <c r="E111" s="45">
        <v>3</v>
      </c>
      <c r="F111" s="26">
        <v>8</v>
      </c>
      <c r="G111" s="26">
        <v>9</v>
      </c>
      <c r="H111" s="26">
        <v>10</v>
      </c>
      <c r="I111" s="26">
        <v>14</v>
      </c>
      <c r="J111" s="27">
        <v>11</v>
      </c>
      <c r="K111" s="83">
        <v>0</v>
      </c>
      <c r="L111" s="25">
        <v>11</v>
      </c>
      <c r="M111" s="26">
        <v>0</v>
      </c>
      <c r="N111" s="27">
        <v>11</v>
      </c>
    </row>
    <row r="112" spans="1:53" x14ac:dyDescent="0.35">
      <c r="B112" s="592"/>
      <c r="C112" s="615" t="s">
        <v>26</v>
      </c>
      <c r="D112" s="84" t="s">
        <v>7</v>
      </c>
      <c r="E112" s="48">
        <v>1</v>
      </c>
      <c r="F112" s="18">
        <v>1</v>
      </c>
      <c r="G112" s="18">
        <v>3</v>
      </c>
      <c r="H112" s="18">
        <v>3</v>
      </c>
      <c r="I112" s="18">
        <v>3</v>
      </c>
      <c r="J112" s="19">
        <v>16</v>
      </c>
      <c r="K112" s="55">
        <v>0</v>
      </c>
      <c r="L112" s="17">
        <v>16</v>
      </c>
      <c r="M112" s="18">
        <v>0</v>
      </c>
      <c r="N112" s="19">
        <v>16</v>
      </c>
    </row>
    <row r="113" spans="1:53" ht="16.5" customHeight="1" thickBot="1" x14ac:dyDescent="0.4">
      <c r="B113" s="592"/>
      <c r="C113" s="616"/>
      <c r="D113" s="85" t="s">
        <v>8</v>
      </c>
      <c r="E113" s="45">
        <v>17</v>
      </c>
      <c r="F113" s="26">
        <v>48</v>
      </c>
      <c r="G113" s="26">
        <v>69</v>
      </c>
      <c r="H113" s="26">
        <v>79</v>
      </c>
      <c r="I113" s="26">
        <v>94</v>
      </c>
      <c r="J113" s="27">
        <v>106</v>
      </c>
      <c r="K113" s="83">
        <v>0</v>
      </c>
      <c r="L113" s="25">
        <v>106</v>
      </c>
      <c r="M113" s="26">
        <v>0</v>
      </c>
      <c r="N113" s="27">
        <v>106</v>
      </c>
    </row>
    <row r="114" spans="1:53" ht="16.5" customHeight="1" x14ac:dyDescent="0.35">
      <c r="B114" s="592"/>
      <c r="C114" s="618" t="s">
        <v>62</v>
      </c>
      <c r="D114" s="86" t="s">
        <v>29</v>
      </c>
      <c r="E114" s="48">
        <v>0</v>
      </c>
      <c r="F114" s="18">
        <v>0</v>
      </c>
      <c r="G114" s="18">
        <v>0</v>
      </c>
      <c r="H114" s="18">
        <v>0</v>
      </c>
      <c r="I114" s="18">
        <v>0</v>
      </c>
      <c r="J114" s="19">
        <v>0</v>
      </c>
      <c r="K114" s="55">
        <v>0</v>
      </c>
      <c r="L114" s="17">
        <v>0</v>
      </c>
      <c r="M114" s="18">
        <v>0</v>
      </c>
      <c r="N114" s="19">
        <v>0</v>
      </c>
    </row>
    <row r="115" spans="1:53" ht="16.5" customHeight="1" thickBot="1" x14ac:dyDescent="0.4">
      <c r="B115" s="592"/>
      <c r="C115" s="619"/>
      <c r="D115" s="85" t="s">
        <v>30</v>
      </c>
      <c r="E115" s="45">
        <v>18</v>
      </c>
      <c r="F115" s="26">
        <v>49</v>
      </c>
      <c r="G115" s="26">
        <v>72</v>
      </c>
      <c r="H115" s="26">
        <v>82</v>
      </c>
      <c r="I115" s="26">
        <v>97</v>
      </c>
      <c r="J115" s="27">
        <v>122</v>
      </c>
      <c r="K115" s="83">
        <v>0</v>
      </c>
      <c r="L115" s="25">
        <v>122</v>
      </c>
      <c r="M115" s="26">
        <v>0</v>
      </c>
      <c r="N115" s="27">
        <v>122</v>
      </c>
    </row>
    <row r="116" spans="1:53" ht="18" customHeight="1" x14ac:dyDescent="0.35">
      <c r="B116" s="592"/>
      <c r="C116" s="615" t="s">
        <v>27</v>
      </c>
      <c r="D116" s="86" t="s">
        <v>31</v>
      </c>
      <c r="E116" s="48">
        <v>0</v>
      </c>
      <c r="F116" s="18">
        <v>0</v>
      </c>
      <c r="G116" s="18">
        <v>0</v>
      </c>
      <c r="H116" s="18">
        <v>0</v>
      </c>
      <c r="I116" s="18">
        <v>0</v>
      </c>
      <c r="J116" s="19">
        <v>0</v>
      </c>
      <c r="K116" s="55">
        <v>0</v>
      </c>
      <c r="L116" s="17">
        <v>0</v>
      </c>
      <c r="M116" s="18">
        <v>0</v>
      </c>
      <c r="N116" s="19">
        <v>0</v>
      </c>
    </row>
    <row r="117" spans="1:53" ht="15" customHeight="1" x14ac:dyDescent="0.35">
      <c r="B117" s="592"/>
      <c r="C117" s="617"/>
      <c r="D117" s="87" t="s">
        <v>32</v>
      </c>
      <c r="E117" s="37">
        <v>0</v>
      </c>
      <c r="F117" s="35">
        <v>0</v>
      </c>
      <c r="G117" s="35">
        <v>0</v>
      </c>
      <c r="H117" s="35">
        <v>0</v>
      </c>
      <c r="I117" s="35">
        <v>0</v>
      </c>
      <c r="J117" s="39">
        <v>0</v>
      </c>
      <c r="K117" s="57">
        <v>0</v>
      </c>
      <c r="L117" s="38">
        <v>0</v>
      </c>
      <c r="M117" s="35">
        <v>0</v>
      </c>
      <c r="N117" s="39">
        <v>0</v>
      </c>
    </row>
    <row r="118" spans="1:53" ht="13.9" thickBot="1" x14ac:dyDescent="0.4">
      <c r="B118" s="592"/>
      <c r="C118" s="619"/>
      <c r="D118" s="88" t="s">
        <v>33</v>
      </c>
      <c r="E118" s="45">
        <v>0</v>
      </c>
      <c r="F118" s="26">
        <v>0</v>
      </c>
      <c r="G118" s="26">
        <v>0</v>
      </c>
      <c r="H118" s="26">
        <v>0</v>
      </c>
      <c r="I118" s="26">
        <v>0</v>
      </c>
      <c r="J118" s="27">
        <v>0</v>
      </c>
      <c r="K118" s="83">
        <v>0</v>
      </c>
      <c r="L118" s="25">
        <v>0</v>
      </c>
      <c r="M118" s="26">
        <v>0</v>
      </c>
      <c r="N118" s="27">
        <v>0</v>
      </c>
    </row>
    <row r="119" spans="1:53" x14ac:dyDescent="0.35">
      <c r="B119" s="592"/>
      <c r="C119" s="615" t="s">
        <v>28</v>
      </c>
      <c r="D119" s="89" t="s">
        <v>34</v>
      </c>
      <c r="E119" s="55">
        <v>0</v>
      </c>
      <c r="F119" s="18">
        <v>0</v>
      </c>
      <c r="G119" s="18">
        <v>0</v>
      </c>
      <c r="H119" s="18">
        <v>0</v>
      </c>
      <c r="I119" s="18">
        <v>0</v>
      </c>
      <c r="J119" s="19">
        <v>0</v>
      </c>
      <c r="K119" s="55">
        <v>0</v>
      </c>
      <c r="L119" s="17">
        <v>0</v>
      </c>
      <c r="M119" s="18">
        <v>0</v>
      </c>
      <c r="N119" s="19">
        <v>0</v>
      </c>
    </row>
    <row r="120" spans="1:53" x14ac:dyDescent="0.35">
      <c r="B120" s="592"/>
      <c r="C120" s="617"/>
      <c r="D120" s="90" t="s">
        <v>36</v>
      </c>
      <c r="E120" s="57">
        <v>0</v>
      </c>
      <c r="F120" s="35">
        <v>0</v>
      </c>
      <c r="G120" s="35">
        <v>0</v>
      </c>
      <c r="H120" s="35">
        <v>0</v>
      </c>
      <c r="I120" s="35">
        <v>0</v>
      </c>
      <c r="J120" s="39">
        <v>0</v>
      </c>
      <c r="K120" s="57">
        <v>0</v>
      </c>
      <c r="L120" s="38">
        <v>0</v>
      </c>
      <c r="M120" s="35">
        <v>0</v>
      </c>
      <c r="N120" s="39">
        <v>0</v>
      </c>
    </row>
    <row r="121" spans="1:53" x14ac:dyDescent="0.35">
      <c r="B121" s="592"/>
      <c r="C121" s="617"/>
      <c r="D121" s="90" t="s">
        <v>35</v>
      </c>
      <c r="E121" s="57">
        <v>0</v>
      </c>
      <c r="F121" s="35">
        <v>0</v>
      </c>
      <c r="G121" s="35">
        <v>0</v>
      </c>
      <c r="H121" s="35">
        <v>0</v>
      </c>
      <c r="I121" s="35">
        <v>0</v>
      </c>
      <c r="J121" s="39">
        <v>0</v>
      </c>
      <c r="K121" s="57">
        <v>0</v>
      </c>
      <c r="L121" s="38">
        <v>0</v>
      </c>
      <c r="M121" s="35">
        <v>0</v>
      </c>
      <c r="N121" s="39">
        <v>0</v>
      </c>
    </row>
    <row r="122" spans="1:53" ht="15.75" customHeight="1" thickBot="1" x14ac:dyDescent="0.4">
      <c r="B122" s="592"/>
      <c r="C122" s="619"/>
      <c r="D122" s="91" t="s">
        <v>37</v>
      </c>
      <c r="E122" s="45">
        <v>0</v>
      </c>
      <c r="F122" s="26">
        <v>0</v>
      </c>
      <c r="G122" s="26">
        <v>0</v>
      </c>
      <c r="H122" s="26">
        <v>0</v>
      </c>
      <c r="I122" s="26">
        <v>0</v>
      </c>
      <c r="J122" s="27">
        <v>0</v>
      </c>
      <c r="K122" s="83">
        <v>0</v>
      </c>
      <c r="L122" s="25">
        <v>0</v>
      </c>
      <c r="M122" s="26">
        <v>0</v>
      </c>
      <c r="N122" s="27">
        <v>0</v>
      </c>
    </row>
    <row r="123" spans="1:53" ht="15.75" customHeight="1" x14ac:dyDescent="0.35">
      <c r="B123" s="592"/>
      <c r="C123" s="620" t="s">
        <v>65</v>
      </c>
      <c r="D123" s="86" t="s">
        <v>261</v>
      </c>
      <c r="E123" s="280">
        <v>18</v>
      </c>
      <c r="F123" s="281">
        <v>46</v>
      </c>
      <c r="G123" s="281">
        <v>61</v>
      </c>
      <c r="H123" s="281">
        <v>69</v>
      </c>
      <c r="I123" s="281">
        <v>83</v>
      </c>
      <c r="J123" s="282">
        <v>107</v>
      </c>
      <c r="K123" s="280">
        <v>0</v>
      </c>
      <c r="L123" s="283">
        <v>107</v>
      </c>
      <c r="M123" s="281">
        <v>0</v>
      </c>
      <c r="N123" s="282">
        <v>107</v>
      </c>
    </row>
    <row r="124" spans="1:53" ht="15.75" customHeight="1" x14ac:dyDescent="0.35">
      <c r="B124" s="592"/>
      <c r="C124" s="621"/>
      <c r="D124" s="90" t="s">
        <v>66</v>
      </c>
      <c r="E124" s="284">
        <v>0</v>
      </c>
      <c r="F124" s="285">
        <v>0</v>
      </c>
      <c r="G124" s="286">
        <v>1</v>
      </c>
      <c r="H124" s="286">
        <v>1</v>
      </c>
      <c r="I124" s="286">
        <v>1</v>
      </c>
      <c r="J124" s="287">
        <v>1</v>
      </c>
      <c r="K124" s="284">
        <v>0</v>
      </c>
      <c r="L124" s="288">
        <v>1</v>
      </c>
      <c r="M124" s="285">
        <v>0</v>
      </c>
      <c r="N124" s="287">
        <v>1</v>
      </c>
    </row>
    <row r="125" spans="1:53" ht="15.75" customHeight="1" x14ac:dyDescent="0.35">
      <c r="B125" s="592"/>
      <c r="C125" s="621"/>
      <c r="D125" s="90" t="s">
        <v>67</v>
      </c>
      <c r="E125" s="284">
        <v>0</v>
      </c>
      <c r="F125" s="286">
        <v>3</v>
      </c>
      <c r="G125" s="286">
        <v>9</v>
      </c>
      <c r="H125" s="286">
        <v>12</v>
      </c>
      <c r="I125" s="286">
        <v>12</v>
      </c>
      <c r="J125" s="287">
        <v>12</v>
      </c>
      <c r="K125" s="284">
        <v>0</v>
      </c>
      <c r="L125" s="288">
        <v>12</v>
      </c>
      <c r="M125" s="285">
        <v>0</v>
      </c>
      <c r="N125" s="287">
        <v>12</v>
      </c>
    </row>
    <row r="126" spans="1:53" ht="21.75" customHeight="1" thickBot="1" x14ac:dyDescent="0.4">
      <c r="B126" s="593"/>
      <c r="C126" s="622"/>
      <c r="D126" s="88" t="s">
        <v>247</v>
      </c>
      <c r="E126" s="289">
        <v>0</v>
      </c>
      <c r="F126" s="290">
        <v>0</v>
      </c>
      <c r="G126" s="291">
        <v>1</v>
      </c>
      <c r="H126" s="292">
        <v>0</v>
      </c>
      <c r="I126" s="292">
        <v>1</v>
      </c>
      <c r="J126" s="293">
        <v>2</v>
      </c>
      <c r="K126" s="294">
        <v>0</v>
      </c>
      <c r="L126" s="295">
        <v>2</v>
      </c>
      <c r="M126" s="292">
        <v>0</v>
      </c>
      <c r="N126" s="293">
        <v>2</v>
      </c>
    </row>
    <row r="127" spans="1:53" s="270" customFormat="1" ht="21" customHeight="1" thickBot="1" x14ac:dyDescent="0.4">
      <c r="A127" s="264"/>
      <c r="B127" s="266"/>
      <c r="C127" s="267"/>
      <c r="D127" s="267"/>
      <c r="E127" s="268"/>
      <c r="F127" s="268"/>
      <c r="G127" s="268"/>
      <c r="H127" s="268"/>
      <c r="I127" s="268"/>
      <c r="J127" s="268"/>
      <c r="K127" s="268"/>
      <c r="L127" s="269"/>
      <c r="M127" s="268"/>
      <c r="N127" s="268"/>
      <c r="O127" s="264"/>
      <c r="P127" s="264"/>
      <c r="Q127" s="264"/>
      <c r="R127" s="264"/>
      <c r="S127" s="264"/>
      <c r="T127" s="264"/>
      <c r="U127" s="264"/>
      <c r="V127" s="264"/>
      <c r="W127" s="264"/>
      <c r="X127" s="264"/>
      <c r="Y127" s="264"/>
      <c r="Z127" s="264"/>
      <c r="AA127" s="264"/>
      <c r="AB127" s="264"/>
      <c r="AC127" s="264"/>
      <c r="AD127" s="264"/>
      <c r="AE127" s="264"/>
      <c r="AF127" s="264"/>
      <c r="AG127" s="264"/>
      <c r="AH127" s="264"/>
      <c r="AI127" s="264"/>
      <c r="AJ127" s="264"/>
      <c r="AK127" s="264"/>
      <c r="AL127" s="264"/>
      <c r="AM127" s="264"/>
      <c r="AN127" s="264"/>
      <c r="AO127" s="264"/>
      <c r="AP127" s="264"/>
      <c r="AQ127" s="264"/>
      <c r="AR127" s="264"/>
      <c r="AS127" s="264"/>
      <c r="AT127" s="264"/>
      <c r="AU127" s="264"/>
      <c r="AV127" s="264"/>
      <c r="AW127" s="264"/>
      <c r="AX127" s="264"/>
      <c r="AY127" s="264"/>
      <c r="AZ127" s="264"/>
      <c r="BA127" s="264"/>
    </row>
    <row r="128" spans="1:53" ht="56.25" customHeight="1" thickBot="1" x14ac:dyDescent="0.55000000000000004">
      <c r="B128" s="205" t="s">
        <v>9</v>
      </c>
      <c r="C128" s="205" t="s">
        <v>51</v>
      </c>
      <c r="D128" s="208" t="s">
        <v>52</v>
      </c>
      <c r="E128" s="73" t="s">
        <v>192</v>
      </c>
      <c r="F128" s="7" t="s">
        <v>193</v>
      </c>
      <c r="G128" s="7" t="s">
        <v>194</v>
      </c>
      <c r="H128" s="7" t="s">
        <v>195</v>
      </c>
      <c r="I128" s="7" t="s">
        <v>196</v>
      </c>
      <c r="J128" s="8" t="s">
        <v>197</v>
      </c>
      <c r="K128" s="74" t="s">
        <v>23</v>
      </c>
      <c r="L128" s="75" t="s">
        <v>21</v>
      </c>
      <c r="M128" s="74" t="s">
        <v>22</v>
      </c>
      <c r="N128" s="8" t="s">
        <v>24</v>
      </c>
    </row>
    <row r="129" spans="2:14" ht="23.1" customHeight="1" thickBot="1" x14ac:dyDescent="0.4">
      <c r="B129" s="591" t="s">
        <v>262</v>
      </c>
      <c r="C129" s="116" t="s">
        <v>205</v>
      </c>
      <c r="D129" s="117" t="s">
        <v>204</v>
      </c>
      <c r="E129" s="296">
        <f>SUM(E130:E131)/SUM(E106:E107)*100</f>
        <v>100</v>
      </c>
      <c r="F129" s="297">
        <f>SUM(F130:F131)/SUM(F106:F107)*100</f>
        <v>93.877551020408163</v>
      </c>
      <c r="G129" s="297">
        <f>SUM(G130:G131)/SUM(G106:G107)*100</f>
        <v>84.722222222222214</v>
      </c>
      <c r="H129" s="297">
        <f t="shared" ref="H129:J129" si="4">SUM(H130:H131)/SUM(H106:H107)*100</f>
        <v>84.146341463414629</v>
      </c>
      <c r="I129" s="297">
        <f t="shared" si="4"/>
        <v>85.567010309278345</v>
      </c>
      <c r="J129" s="298">
        <f t="shared" si="4"/>
        <v>87.704918032786878</v>
      </c>
      <c r="K129" s="299" t="e">
        <f>SUM(K130:K131)/SUM(K106:K107)*100</f>
        <v>#DIV/0!</v>
      </c>
      <c r="L129" s="297">
        <f>SUM(L130:L131)/SUM(L106:L107)*100</f>
        <v>87.704918032786878</v>
      </c>
      <c r="M129" s="297" t="e">
        <f>SUM(M130:M131)/SUM(M106:M107)*100</f>
        <v>#DIV/0!</v>
      </c>
      <c r="N129" s="300">
        <f t="shared" ref="N129" si="5">SUM(N130:N131)/SUM(N106:N107)*100</f>
        <v>87.704918032786878</v>
      </c>
    </row>
    <row r="130" spans="2:14" ht="14.45" customHeight="1" x14ac:dyDescent="0.35">
      <c r="B130" s="592"/>
      <c r="C130" s="615" t="s">
        <v>2</v>
      </c>
      <c r="D130" s="76" t="s">
        <v>0</v>
      </c>
      <c r="E130" s="48">
        <v>10</v>
      </c>
      <c r="F130" s="18">
        <v>24</v>
      </c>
      <c r="G130" s="18">
        <v>30</v>
      </c>
      <c r="H130" s="18">
        <v>33</v>
      </c>
      <c r="I130" s="18">
        <v>42</v>
      </c>
      <c r="J130" s="19">
        <v>56</v>
      </c>
      <c r="K130" s="55">
        <v>0</v>
      </c>
      <c r="L130" s="17">
        <v>56</v>
      </c>
      <c r="M130" s="18">
        <v>0</v>
      </c>
      <c r="N130" s="19">
        <v>56</v>
      </c>
    </row>
    <row r="131" spans="2:14" ht="15.75" customHeight="1" thickBot="1" x14ac:dyDescent="0.4">
      <c r="B131" s="592"/>
      <c r="C131" s="616"/>
      <c r="D131" s="77" t="s">
        <v>1</v>
      </c>
      <c r="E131" s="24">
        <v>8</v>
      </c>
      <c r="F131" s="22">
        <v>22</v>
      </c>
      <c r="G131" s="22">
        <v>31</v>
      </c>
      <c r="H131" s="22">
        <v>36</v>
      </c>
      <c r="I131" s="22">
        <v>41</v>
      </c>
      <c r="J131" s="61">
        <v>51</v>
      </c>
      <c r="K131" s="78">
        <v>0</v>
      </c>
      <c r="L131" s="25">
        <v>51</v>
      </c>
      <c r="M131" s="26">
        <v>0</v>
      </c>
      <c r="N131" s="27">
        <v>51</v>
      </c>
    </row>
    <row r="132" spans="2:14" ht="15.75" customHeight="1" x14ac:dyDescent="0.35">
      <c r="B132" s="592"/>
      <c r="C132" s="615" t="s">
        <v>25</v>
      </c>
      <c r="D132" s="79" t="s">
        <v>3</v>
      </c>
      <c r="E132" s="16">
        <v>1</v>
      </c>
      <c r="F132" s="14">
        <v>3</v>
      </c>
      <c r="G132" s="14">
        <v>5</v>
      </c>
      <c r="H132" s="14">
        <v>6</v>
      </c>
      <c r="I132" s="14">
        <v>9</v>
      </c>
      <c r="J132" s="32">
        <v>10</v>
      </c>
      <c r="K132" s="80">
        <v>0</v>
      </c>
      <c r="L132" s="31">
        <v>10</v>
      </c>
      <c r="M132" s="14">
        <v>0</v>
      </c>
      <c r="N132" s="32">
        <v>10</v>
      </c>
    </row>
    <row r="133" spans="2:14" ht="15.75" customHeight="1" x14ac:dyDescent="0.35">
      <c r="B133" s="592"/>
      <c r="C133" s="617"/>
      <c r="D133" s="105" t="s">
        <v>5</v>
      </c>
      <c r="E133" s="37">
        <v>3</v>
      </c>
      <c r="F133" s="35">
        <v>9</v>
      </c>
      <c r="G133" s="35">
        <v>13</v>
      </c>
      <c r="H133" s="35">
        <v>15</v>
      </c>
      <c r="I133" s="35">
        <v>17</v>
      </c>
      <c r="J133" s="39">
        <v>23</v>
      </c>
      <c r="K133" s="57">
        <v>0</v>
      </c>
      <c r="L133" s="38">
        <v>23</v>
      </c>
      <c r="M133" s="35">
        <v>0</v>
      </c>
      <c r="N133" s="39">
        <v>23</v>
      </c>
    </row>
    <row r="134" spans="2:14" ht="15.75" customHeight="1" x14ac:dyDescent="0.35">
      <c r="B134" s="592"/>
      <c r="C134" s="617"/>
      <c r="D134" s="105" t="s">
        <v>6</v>
      </c>
      <c r="E134" s="37">
        <v>11</v>
      </c>
      <c r="F134" s="35">
        <v>26</v>
      </c>
      <c r="G134" s="35">
        <v>35</v>
      </c>
      <c r="H134" s="35">
        <v>39</v>
      </c>
      <c r="I134" s="35">
        <v>45</v>
      </c>
      <c r="J134" s="39">
        <v>65</v>
      </c>
      <c r="K134" s="57">
        <v>0</v>
      </c>
      <c r="L134" s="38">
        <v>65</v>
      </c>
      <c r="M134" s="35">
        <v>0</v>
      </c>
      <c r="N134" s="39">
        <v>65</v>
      </c>
    </row>
    <row r="135" spans="2:14" ht="15.75" customHeight="1" thickBot="1" x14ac:dyDescent="0.4">
      <c r="B135" s="592"/>
      <c r="C135" s="616"/>
      <c r="D135" s="108" t="s">
        <v>4</v>
      </c>
      <c r="E135" s="45">
        <v>3</v>
      </c>
      <c r="F135" s="26">
        <v>8</v>
      </c>
      <c r="G135" s="26">
        <v>8</v>
      </c>
      <c r="H135" s="26">
        <v>9</v>
      </c>
      <c r="I135" s="26">
        <v>12</v>
      </c>
      <c r="J135" s="27">
        <v>9</v>
      </c>
      <c r="K135" s="83">
        <v>0</v>
      </c>
      <c r="L135" s="25">
        <v>9</v>
      </c>
      <c r="M135" s="26">
        <v>0</v>
      </c>
      <c r="N135" s="27">
        <v>9</v>
      </c>
    </row>
    <row r="136" spans="2:14" x14ac:dyDescent="0.35">
      <c r="B136" s="592"/>
      <c r="C136" s="615" t="s">
        <v>26</v>
      </c>
      <c r="D136" s="84" t="s">
        <v>7</v>
      </c>
      <c r="E136" s="48">
        <v>1</v>
      </c>
      <c r="F136" s="18">
        <v>1</v>
      </c>
      <c r="G136" s="18">
        <v>2</v>
      </c>
      <c r="H136" s="18">
        <v>2</v>
      </c>
      <c r="I136" s="18">
        <v>2</v>
      </c>
      <c r="J136" s="19">
        <v>15</v>
      </c>
      <c r="K136" s="55">
        <v>0</v>
      </c>
      <c r="L136" s="17">
        <v>15</v>
      </c>
      <c r="M136" s="18">
        <v>0</v>
      </c>
      <c r="N136" s="19">
        <v>15</v>
      </c>
    </row>
    <row r="137" spans="2:14" ht="16.5" customHeight="1" thickBot="1" x14ac:dyDescent="0.4">
      <c r="B137" s="592"/>
      <c r="C137" s="616"/>
      <c r="D137" s="85" t="s">
        <v>8</v>
      </c>
      <c r="E137" s="45">
        <v>17</v>
      </c>
      <c r="F137" s="26">
        <v>45</v>
      </c>
      <c r="G137" s="26">
        <v>59</v>
      </c>
      <c r="H137" s="26">
        <v>67</v>
      </c>
      <c r="I137" s="26">
        <v>81</v>
      </c>
      <c r="J137" s="27">
        <v>92</v>
      </c>
      <c r="K137" s="83">
        <v>0</v>
      </c>
      <c r="L137" s="25">
        <v>92</v>
      </c>
      <c r="M137" s="26">
        <v>0</v>
      </c>
      <c r="N137" s="27">
        <v>92</v>
      </c>
    </row>
    <row r="138" spans="2:14" ht="16.5" customHeight="1" x14ac:dyDescent="0.35">
      <c r="B138" s="592"/>
      <c r="C138" s="618" t="s">
        <v>62</v>
      </c>
      <c r="D138" s="86" t="s">
        <v>29</v>
      </c>
      <c r="E138" s="48">
        <v>0</v>
      </c>
      <c r="F138" s="18">
        <v>0</v>
      </c>
      <c r="G138" s="18">
        <v>0</v>
      </c>
      <c r="H138" s="18">
        <v>0</v>
      </c>
      <c r="I138" s="18">
        <v>0</v>
      </c>
      <c r="J138" s="19">
        <v>0</v>
      </c>
      <c r="K138" s="55">
        <v>0</v>
      </c>
      <c r="L138" s="17">
        <v>0</v>
      </c>
      <c r="M138" s="18">
        <v>0</v>
      </c>
      <c r="N138" s="19">
        <v>0</v>
      </c>
    </row>
    <row r="139" spans="2:14" ht="18" customHeight="1" thickBot="1" x14ac:dyDescent="0.4">
      <c r="B139" s="592"/>
      <c r="C139" s="619"/>
      <c r="D139" s="85" t="s">
        <v>30</v>
      </c>
      <c r="E139" s="45">
        <v>18</v>
      </c>
      <c r="F139" s="26">
        <v>46</v>
      </c>
      <c r="G139" s="26">
        <v>61</v>
      </c>
      <c r="H139" s="26">
        <v>69</v>
      </c>
      <c r="I139" s="26">
        <v>83</v>
      </c>
      <c r="J139" s="27">
        <v>107</v>
      </c>
      <c r="K139" s="83">
        <v>0</v>
      </c>
      <c r="L139" s="25">
        <v>107</v>
      </c>
      <c r="M139" s="26">
        <v>0</v>
      </c>
      <c r="N139" s="27">
        <v>107</v>
      </c>
    </row>
    <row r="140" spans="2:14" ht="15" customHeight="1" x14ac:dyDescent="0.35">
      <c r="B140" s="592"/>
      <c r="C140" s="615" t="s">
        <v>27</v>
      </c>
      <c r="D140" s="86" t="s">
        <v>31</v>
      </c>
      <c r="E140" s="48">
        <v>0</v>
      </c>
      <c r="F140" s="18">
        <v>0</v>
      </c>
      <c r="G140" s="18">
        <v>0</v>
      </c>
      <c r="H140" s="18">
        <v>0</v>
      </c>
      <c r="I140" s="18">
        <v>0</v>
      </c>
      <c r="J140" s="19">
        <v>0</v>
      </c>
      <c r="K140" s="55">
        <v>0</v>
      </c>
      <c r="L140" s="17">
        <v>0</v>
      </c>
      <c r="M140" s="18">
        <v>0</v>
      </c>
      <c r="N140" s="19">
        <v>0</v>
      </c>
    </row>
    <row r="141" spans="2:14" ht="15.75" customHeight="1" x14ac:dyDescent="0.35">
      <c r="B141" s="592"/>
      <c r="C141" s="617"/>
      <c r="D141" s="87" t="s">
        <v>32</v>
      </c>
      <c r="E141" s="37">
        <v>0</v>
      </c>
      <c r="F141" s="35">
        <v>0</v>
      </c>
      <c r="G141" s="35">
        <v>0</v>
      </c>
      <c r="H141" s="35">
        <v>0</v>
      </c>
      <c r="I141" s="35">
        <v>0</v>
      </c>
      <c r="J141" s="39">
        <v>0</v>
      </c>
      <c r="K141" s="57">
        <v>0</v>
      </c>
      <c r="L141" s="38">
        <v>0</v>
      </c>
      <c r="M141" s="35">
        <v>0</v>
      </c>
      <c r="N141" s="39">
        <v>0</v>
      </c>
    </row>
    <row r="142" spans="2:14" ht="13.9" thickBot="1" x14ac:dyDescent="0.4">
      <c r="B142" s="592"/>
      <c r="C142" s="619"/>
      <c r="D142" s="88" t="s">
        <v>33</v>
      </c>
      <c r="E142" s="45">
        <v>0</v>
      </c>
      <c r="F142" s="26">
        <v>0</v>
      </c>
      <c r="G142" s="26">
        <v>0</v>
      </c>
      <c r="H142" s="26">
        <v>0</v>
      </c>
      <c r="I142" s="26">
        <v>0</v>
      </c>
      <c r="J142" s="27">
        <v>0</v>
      </c>
      <c r="K142" s="83">
        <v>0</v>
      </c>
      <c r="L142" s="25">
        <v>0</v>
      </c>
      <c r="M142" s="26">
        <v>0</v>
      </c>
      <c r="N142" s="27">
        <v>0</v>
      </c>
    </row>
    <row r="143" spans="2:14" x14ac:dyDescent="0.35">
      <c r="B143" s="592"/>
      <c r="C143" s="615" t="s">
        <v>28</v>
      </c>
      <c r="D143" s="89" t="s">
        <v>34</v>
      </c>
      <c r="E143" s="55">
        <v>0</v>
      </c>
      <c r="F143" s="18">
        <v>0</v>
      </c>
      <c r="G143" s="18">
        <v>0</v>
      </c>
      <c r="H143" s="18">
        <v>0</v>
      </c>
      <c r="I143" s="18">
        <v>0</v>
      </c>
      <c r="J143" s="19">
        <v>0</v>
      </c>
      <c r="K143" s="55">
        <v>0</v>
      </c>
      <c r="L143" s="17">
        <v>0</v>
      </c>
      <c r="M143" s="18">
        <v>0</v>
      </c>
      <c r="N143" s="19">
        <v>0</v>
      </c>
    </row>
    <row r="144" spans="2:14" x14ac:dyDescent="0.35">
      <c r="B144" s="592"/>
      <c r="C144" s="617"/>
      <c r="D144" s="90" t="s">
        <v>36</v>
      </c>
      <c r="E144" s="57">
        <v>0</v>
      </c>
      <c r="F144" s="35">
        <v>0</v>
      </c>
      <c r="G144" s="35">
        <v>0</v>
      </c>
      <c r="H144" s="35">
        <v>0</v>
      </c>
      <c r="I144" s="35">
        <v>0</v>
      </c>
      <c r="J144" s="39">
        <v>0</v>
      </c>
      <c r="K144" s="57">
        <v>0</v>
      </c>
      <c r="L144" s="38">
        <v>0</v>
      </c>
      <c r="M144" s="35">
        <v>0</v>
      </c>
      <c r="N144" s="39">
        <v>0</v>
      </c>
    </row>
    <row r="145" spans="1:53" x14ac:dyDescent="0.35">
      <c r="B145" s="592"/>
      <c r="C145" s="617"/>
      <c r="D145" s="90" t="s">
        <v>35</v>
      </c>
      <c r="E145" s="57">
        <v>0</v>
      </c>
      <c r="F145" s="35">
        <v>0</v>
      </c>
      <c r="G145" s="35">
        <v>0</v>
      </c>
      <c r="H145" s="35">
        <v>0</v>
      </c>
      <c r="I145" s="35">
        <v>0</v>
      </c>
      <c r="J145" s="39">
        <v>0</v>
      </c>
      <c r="K145" s="57">
        <v>0</v>
      </c>
      <c r="L145" s="38">
        <v>0</v>
      </c>
      <c r="M145" s="35">
        <v>0</v>
      </c>
      <c r="N145" s="39">
        <v>0</v>
      </c>
    </row>
    <row r="146" spans="1:53" ht="15.75" customHeight="1" thickBot="1" x14ac:dyDescent="0.4">
      <c r="B146" s="592"/>
      <c r="C146" s="619"/>
      <c r="D146" s="91" t="s">
        <v>37</v>
      </c>
      <c r="E146" s="45">
        <v>0</v>
      </c>
      <c r="F146" s="26">
        <v>0</v>
      </c>
      <c r="G146" s="26">
        <v>0</v>
      </c>
      <c r="H146" s="26">
        <v>0</v>
      </c>
      <c r="I146" s="26">
        <v>0</v>
      </c>
      <c r="J146" s="27">
        <v>0</v>
      </c>
      <c r="K146" s="83">
        <v>0</v>
      </c>
      <c r="L146" s="25">
        <v>0</v>
      </c>
      <c r="M146" s="26">
        <v>0</v>
      </c>
      <c r="N146" s="27">
        <v>0</v>
      </c>
    </row>
    <row r="147" spans="1:53" ht="15.75" customHeight="1" x14ac:dyDescent="0.35">
      <c r="B147" s="592"/>
      <c r="C147" s="615" t="s">
        <v>70</v>
      </c>
      <c r="D147" s="86" t="s">
        <v>68</v>
      </c>
      <c r="E147" s="55">
        <v>18</v>
      </c>
      <c r="F147" s="18">
        <v>46</v>
      </c>
      <c r="G147" s="18">
        <v>60</v>
      </c>
      <c r="H147" s="18">
        <v>68</v>
      </c>
      <c r="I147" s="18">
        <v>82</v>
      </c>
      <c r="J147" s="19">
        <v>106</v>
      </c>
      <c r="K147" s="55">
        <v>0</v>
      </c>
      <c r="L147" s="17">
        <v>106</v>
      </c>
      <c r="M147" s="18">
        <v>0</v>
      </c>
      <c r="N147" s="19">
        <v>106</v>
      </c>
    </row>
    <row r="148" spans="1:53" ht="15.75" customHeight="1" thickBot="1" x14ac:dyDescent="0.4">
      <c r="B148" s="592"/>
      <c r="C148" s="619"/>
      <c r="D148" s="91" t="s">
        <v>69</v>
      </c>
      <c r="E148" s="126">
        <v>0</v>
      </c>
      <c r="F148" s="26">
        <v>0</v>
      </c>
      <c r="G148" s="63">
        <v>1</v>
      </c>
      <c r="H148" s="63">
        <v>1</v>
      </c>
      <c r="I148" s="63">
        <v>1</v>
      </c>
      <c r="J148" s="27">
        <v>1</v>
      </c>
      <c r="K148" s="45">
        <v>0</v>
      </c>
      <c r="L148" s="66">
        <v>1</v>
      </c>
      <c r="M148" s="63">
        <v>0</v>
      </c>
      <c r="N148" s="27">
        <v>1</v>
      </c>
    </row>
    <row r="149" spans="1:53" s="270" customFormat="1" ht="21" customHeight="1" thickBot="1" x14ac:dyDescent="0.4">
      <c r="A149" s="264"/>
      <c r="B149" s="266"/>
      <c r="C149" s="267"/>
      <c r="D149" s="267"/>
      <c r="E149" s="268"/>
      <c r="F149" s="268"/>
      <c r="G149" s="268"/>
      <c r="H149" s="268"/>
      <c r="I149" s="268"/>
      <c r="J149" s="268"/>
      <c r="K149" s="268"/>
      <c r="L149" s="269"/>
      <c r="M149" s="268"/>
      <c r="N149" s="268"/>
      <c r="O149" s="264"/>
      <c r="P149" s="264"/>
      <c r="Q149" s="264"/>
      <c r="R149" s="264"/>
      <c r="S149" s="264"/>
      <c r="T149" s="264"/>
      <c r="U149" s="264"/>
      <c r="V149" s="264"/>
      <c r="W149" s="264"/>
      <c r="X149" s="264"/>
      <c r="Y149" s="264"/>
      <c r="Z149" s="264"/>
      <c r="AA149" s="264"/>
      <c r="AB149" s="264"/>
      <c r="AC149" s="264"/>
      <c r="AD149" s="264"/>
      <c r="AE149" s="264"/>
      <c r="AF149" s="264"/>
      <c r="AG149" s="264"/>
      <c r="AH149" s="264"/>
      <c r="AI149" s="264"/>
      <c r="AJ149" s="264"/>
      <c r="AK149" s="264"/>
      <c r="AL149" s="264"/>
      <c r="AM149" s="264"/>
      <c r="AN149" s="264"/>
      <c r="AO149" s="264"/>
      <c r="AP149" s="264"/>
      <c r="AQ149" s="264"/>
      <c r="AR149" s="264"/>
      <c r="AS149" s="264"/>
      <c r="AT149" s="264"/>
      <c r="AU149" s="264"/>
      <c r="AV149" s="264"/>
      <c r="AW149" s="264"/>
      <c r="AX149" s="264"/>
      <c r="AY149" s="264"/>
      <c r="AZ149" s="264"/>
      <c r="BA149" s="264"/>
    </row>
    <row r="150" spans="1:53" ht="58.5" customHeight="1" thickBot="1" x14ac:dyDescent="0.55000000000000004">
      <c r="B150" s="205" t="s">
        <v>9</v>
      </c>
      <c r="C150" s="205" t="s">
        <v>51</v>
      </c>
      <c r="D150" s="208" t="s">
        <v>52</v>
      </c>
      <c r="E150" s="73" t="s">
        <v>192</v>
      </c>
      <c r="F150" s="7" t="s">
        <v>193</v>
      </c>
      <c r="G150" s="7" t="s">
        <v>194</v>
      </c>
      <c r="H150" s="7" t="s">
        <v>195</v>
      </c>
      <c r="I150" s="7" t="s">
        <v>196</v>
      </c>
      <c r="J150" s="8" t="s">
        <v>197</v>
      </c>
      <c r="K150" s="74" t="s">
        <v>23</v>
      </c>
      <c r="L150" s="75" t="s">
        <v>21</v>
      </c>
      <c r="M150" s="74" t="s">
        <v>22</v>
      </c>
      <c r="N150" s="8" t="s">
        <v>24</v>
      </c>
    </row>
    <row r="151" spans="1:53" ht="15" customHeight="1" x14ac:dyDescent="0.35">
      <c r="B151" s="591" t="s">
        <v>59</v>
      </c>
      <c r="C151" s="615" t="s">
        <v>2</v>
      </c>
      <c r="D151" s="76" t="s">
        <v>0</v>
      </c>
      <c r="E151" s="48">
        <v>0</v>
      </c>
      <c r="F151" s="18">
        <v>2</v>
      </c>
      <c r="G151" s="18">
        <v>6</v>
      </c>
      <c r="H151" s="18">
        <v>7</v>
      </c>
      <c r="I151" s="18">
        <v>8</v>
      </c>
      <c r="J151" s="19">
        <v>9</v>
      </c>
      <c r="K151" s="55">
        <v>0</v>
      </c>
      <c r="L151" s="17">
        <v>9</v>
      </c>
      <c r="M151" s="18">
        <v>0</v>
      </c>
      <c r="N151" s="19">
        <v>9</v>
      </c>
    </row>
    <row r="152" spans="1:53" ht="15.75" customHeight="1" thickBot="1" x14ac:dyDescent="0.4">
      <c r="B152" s="592"/>
      <c r="C152" s="616"/>
      <c r="D152" s="77" t="s">
        <v>1</v>
      </c>
      <c r="E152" s="24">
        <v>0</v>
      </c>
      <c r="F152" s="22">
        <v>1</v>
      </c>
      <c r="G152" s="22">
        <v>5</v>
      </c>
      <c r="H152" s="22">
        <v>6</v>
      </c>
      <c r="I152" s="22">
        <v>6</v>
      </c>
      <c r="J152" s="61">
        <v>6</v>
      </c>
      <c r="K152" s="78">
        <v>0</v>
      </c>
      <c r="L152" s="25">
        <v>6</v>
      </c>
      <c r="M152" s="26">
        <v>0</v>
      </c>
      <c r="N152" s="27">
        <v>6</v>
      </c>
    </row>
    <row r="153" spans="1:53" ht="15.75" customHeight="1" x14ac:dyDescent="0.35">
      <c r="B153" s="592"/>
      <c r="C153" s="615" t="s">
        <v>25</v>
      </c>
      <c r="D153" s="79" t="s">
        <v>3</v>
      </c>
      <c r="E153" s="16">
        <v>0</v>
      </c>
      <c r="F153" s="14">
        <v>0</v>
      </c>
      <c r="G153" s="14">
        <v>0</v>
      </c>
      <c r="H153" s="14">
        <v>0</v>
      </c>
      <c r="I153" s="14">
        <v>0</v>
      </c>
      <c r="J153" s="32">
        <v>1</v>
      </c>
      <c r="K153" s="80">
        <v>0</v>
      </c>
      <c r="L153" s="31">
        <v>1</v>
      </c>
      <c r="M153" s="14">
        <v>0</v>
      </c>
      <c r="N153" s="32">
        <v>1</v>
      </c>
    </row>
    <row r="154" spans="1:53" ht="15.75" customHeight="1" x14ac:dyDescent="0.35">
      <c r="B154" s="592"/>
      <c r="C154" s="617"/>
      <c r="D154" s="105" t="s">
        <v>5</v>
      </c>
      <c r="E154" s="37">
        <v>0</v>
      </c>
      <c r="F154" s="35">
        <v>0</v>
      </c>
      <c r="G154" s="35">
        <v>0</v>
      </c>
      <c r="H154" s="35">
        <v>0</v>
      </c>
      <c r="I154" s="35">
        <v>0</v>
      </c>
      <c r="J154" s="39">
        <v>0</v>
      </c>
      <c r="K154" s="57">
        <v>0</v>
      </c>
      <c r="L154" s="38">
        <v>0</v>
      </c>
      <c r="M154" s="35">
        <v>0</v>
      </c>
      <c r="N154" s="39">
        <v>0</v>
      </c>
    </row>
    <row r="155" spans="1:53" ht="15.75" customHeight="1" x14ac:dyDescent="0.35">
      <c r="B155" s="592"/>
      <c r="C155" s="617"/>
      <c r="D155" s="105" t="s">
        <v>6</v>
      </c>
      <c r="E155" s="37">
        <v>0</v>
      </c>
      <c r="F155" s="35">
        <v>3</v>
      </c>
      <c r="G155" s="35">
        <v>10</v>
      </c>
      <c r="H155" s="35">
        <v>12</v>
      </c>
      <c r="I155" s="35">
        <v>12</v>
      </c>
      <c r="J155" s="39">
        <v>12</v>
      </c>
      <c r="K155" s="57">
        <v>0</v>
      </c>
      <c r="L155" s="38">
        <v>12</v>
      </c>
      <c r="M155" s="35">
        <v>0</v>
      </c>
      <c r="N155" s="39">
        <v>12</v>
      </c>
    </row>
    <row r="156" spans="1:53" ht="15.75" customHeight="1" thickBot="1" x14ac:dyDescent="0.4">
      <c r="B156" s="592"/>
      <c r="C156" s="616"/>
      <c r="D156" s="108" t="s">
        <v>4</v>
      </c>
      <c r="E156" s="45">
        <v>0</v>
      </c>
      <c r="F156" s="26">
        <v>0</v>
      </c>
      <c r="G156" s="26">
        <v>1</v>
      </c>
      <c r="H156" s="26">
        <v>1</v>
      </c>
      <c r="I156" s="26">
        <v>2</v>
      </c>
      <c r="J156" s="27">
        <v>2</v>
      </c>
      <c r="K156" s="83">
        <v>0</v>
      </c>
      <c r="L156" s="25">
        <v>2</v>
      </c>
      <c r="M156" s="26">
        <v>0</v>
      </c>
      <c r="N156" s="27">
        <v>2</v>
      </c>
    </row>
    <row r="157" spans="1:53" x14ac:dyDescent="0.35">
      <c r="B157" s="592"/>
      <c r="C157" s="615" t="s">
        <v>26</v>
      </c>
      <c r="D157" s="84" t="s">
        <v>7</v>
      </c>
      <c r="E157" s="48">
        <v>0</v>
      </c>
      <c r="F157" s="18">
        <v>0</v>
      </c>
      <c r="G157" s="18">
        <v>1</v>
      </c>
      <c r="H157" s="18">
        <v>1</v>
      </c>
      <c r="I157" s="18">
        <v>1</v>
      </c>
      <c r="J157" s="19">
        <v>1</v>
      </c>
      <c r="K157" s="55">
        <v>0</v>
      </c>
      <c r="L157" s="17">
        <v>1</v>
      </c>
      <c r="M157" s="18">
        <v>0</v>
      </c>
      <c r="N157" s="19">
        <v>1</v>
      </c>
    </row>
    <row r="158" spans="1:53" ht="16.5" customHeight="1" thickBot="1" x14ac:dyDescent="0.4">
      <c r="B158" s="592"/>
      <c r="C158" s="616"/>
      <c r="D158" s="85" t="s">
        <v>8</v>
      </c>
      <c r="E158" s="45">
        <v>0</v>
      </c>
      <c r="F158" s="26">
        <v>3</v>
      </c>
      <c r="G158" s="26">
        <v>10</v>
      </c>
      <c r="H158" s="26">
        <v>12</v>
      </c>
      <c r="I158" s="26">
        <v>13</v>
      </c>
      <c r="J158" s="27">
        <v>14</v>
      </c>
      <c r="K158" s="83">
        <v>0</v>
      </c>
      <c r="L158" s="25">
        <v>14</v>
      </c>
      <c r="M158" s="26">
        <v>0</v>
      </c>
      <c r="N158" s="27">
        <v>14</v>
      </c>
    </row>
    <row r="159" spans="1:53" ht="16.5" customHeight="1" x14ac:dyDescent="0.35">
      <c r="B159" s="592"/>
      <c r="C159" s="618" t="s">
        <v>62</v>
      </c>
      <c r="D159" s="86" t="s">
        <v>29</v>
      </c>
      <c r="E159" s="48">
        <v>0</v>
      </c>
      <c r="F159" s="18">
        <v>0</v>
      </c>
      <c r="G159" s="18">
        <v>0</v>
      </c>
      <c r="H159" s="18">
        <v>0</v>
      </c>
      <c r="I159" s="18">
        <v>0</v>
      </c>
      <c r="J159" s="19">
        <v>0</v>
      </c>
      <c r="K159" s="55">
        <v>0</v>
      </c>
      <c r="L159" s="17">
        <v>0</v>
      </c>
      <c r="M159" s="18">
        <v>0</v>
      </c>
      <c r="N159" s="19">
        <v>0</v>
      </c>
    </row>
    <row r="160" spans="1:53" ht="12" customHeight="1" thickBot="1" x14ac:dyDescent="0.4">
      <c r="B160" s="592"/>
      <c r="C160" s="619"/>
      <c r="D160" s="85" t="s">
        <v>30</v>
      </c>
      <c r="E160" s="45">
        <v>0</v>
      </c>
      <c r="F160" s="26">
        <v>3</v>
      </c>
      <c r="G160" s="26">
        <v>11</v>
      </c>
      <c r="H160" s="26">
        <v>13</v>
      </c>
      <c r="I160" s="26">
        <v>14</v>
      </c>
      <c r="J160" s="27">
        <v>15</v>
      </c>
      <c r="K160" s="83">
        <v>0</v>
      </c>
      <c r="L160" s="25">
        <v>15</v>
      </c>
      <c r="M160" s="26">
        <v>0</v>
      </c>
      <c r="N160" s="27">
        <v>15</v>
      </c>
    </row>
    <row r="161" spans="2:14" ht="18.75" customHeight="1" x14ac:dyDescent="0.35">
      <c r="B161" s="592"/>
      <c r="C161" s="615" t="s">
        <v>27</v>
      </c>
      <c r="D161" s="86" t="s">
        <v>31</v>
      </c>
      <c r="E161" s="48">
        <v>0</v>
      </c>
      <c r="F161" s="18">
        <v>0</v>
      </c>
      <c r="G161" s="18">
        <v>0</v>
      </c>
      <c r="H161" s="18">
        <v>0</v>
      </c>
      <c r="I161" s="18">
        <v>0</v>
      </c>
      <c r="J161" s="19">
        <v>0</v>
      </c>
      <c r="K161" s="55">
        <v>0</v>
      </c>
      <c r="L161" s="17">
        <v>0</v>
      </c>
      <c r="M161" s="18">
        <v>0</v>
      </c>
      <c r="N161" s="19">
        <v>0</v>
      </c>
    </row>
    <row r="162" spans="2:14" ht="18" customHeight="1" x14ac:dyDescent="0.35">
      <c r="B162" s="592"/>
      <c r="C162" s="617"/>
      <c r="D162" s="87" t="s">
        <v>32</v>
      </c>
      <c r="E162" s="37">
        <v>0</v>
      </c>
      <c r="F162" s="35">
        <v>0</v>
      </c>
      <c r="G162" s="35">
        <v>0</v>
      </c>
      <c r="H162" s="35">
        <v>0</v>
      </c>
      <c r="I162" s="35">
        <v>0</v>
      </c>
      <c r="J162" s="39">
        <v>0</v>
      </c>
      <c r="K162" s="57">
        <v>0</v>
      </c>
      <c r="L162" s="38">
        <v>0</v>
      </c>
      <c r="M162" s="35">
        <v>0</v>
      </c>
      <c r="N162" s="39">
        <v>0</v>
      </c>
    </row>
    <row r="163" spans="2:14" ht="13.9" thickBot="1" x14ac:dyDescent="0.4">
      <c r="B163" s="592"/>
      <c r="C163" s="619"/>
      <c r="D163" s="88" t="s">
        <v>33</v>
      </c>
      <c r="E163" s="45">
        <v>0</v>
      </c>
      <c r="F163" s="26">
        <v>0</v>
      </c>
      <c r="G163" s="26">
        <v>0</v>
      </c>
      <c r="H163" s="26">
        <v>0</v>
      </c>
      <c r="I163" s="26">
        <v>0</v>
      </c>
      <c r="J163" s="27">
        <v>0</v>
      </c>
      <c r="K163" s="83">
        <v>0</v>
      </c>
      <c r="L163" s="25">
        <v>0</v>
      </c>
      <c r="M163" s="26">
        <v>0</v>
      </c>
      <c r="N163" s="27">
        <v>0</v>
      </c>
    </row>
    <row r="164" spans="2:14" x14ac:dyDescent="0.35">
      <c r="B164" s="592"/>
      <c r="C164" s="615" t="s">
        <v>28</v>
      </c>
      <c r="D164" s="89" t="s">
        <v>34</v>
      </c>
      <c r="E164" s="55">
        <v>0</v>
      </c>
      <c r="F164" s="18">
        <v>0</v>
      </c>
      <c r="G164" s="18">
        <v>0</v>
      </c>
      <c r="H164" s="18">
        <v>0</v>
      </c>
      <c r="I164" s="18">
        <v>0</v>
      </c>
      <c r="J164" s="19">
        <v>0</v>
      </c>
      <c r="K164" s="55">
        <v>0</v>
      </c>
      <c r="L164" s="17">
        <v>0</v>
      </c>
      <c r="M164" s="18">
        <v>0</v>
      </c>
      <c r="N164" s="19">
        <v>0</v>
      </c>
    </row>
    <row r="165" spans="2:14" x14ac:dyDescent="0.35">
      <c r="B165" s="592"/>
      <c r="C165" s="617"/>
      <c r="D165" s="90" t="s">
        <v>36</v>
      </c>
      <c r="E165" s="57">
        <v>0</v>
      </c>
      <c r="F165" s="35">
        <v>0</v>
      </c>
      <c r="G165" s="35">
        <v>0</v>
      </c>
      <c r="H165" s="35">
        <v>0</v>
      </c>
      <c r="I165" s="35">
        <v>0</v>
      </c>
      <c r="J165" s="39">
        <v>0</v>
      </c>
      <c r="K165" s="57">
        <v>0</v>
      </c>
      <c r="L165" s="38">
        <v>0</v>
      </c>
      <c r="M165" s="35">
        <v>0</v>
      </c>
      <c r="N165" s="39">
        <v>0</v>
      </c>
    </row>
    <row r="166" spans="2:14" x14ac:dyDescent="0.35">
      <c r="B166" s="592"/>
      <c r="C166" s="617"/>
      <c r="D166" s="90" t="s">
        <v>35</v>
      </c>
      <c r="E166" s="57">
        <v>0</v>
      </c>
      <c r="F166" s="35">
        <v>0</v>
      </c>
      <c r="G166" s="35">
        <v>0</v>
      </c>
      <c r="H166" s="35">
        <v>0</v>
      </c>
      <c r="I166" s="35">
        <v>0</v>
      </c>
      <c r="J166" s="39">
        <v>0</v>
      </c>
      <c r="K166" s="57">
        <v>0</v>
      </c>
      <c r="L166" s="38">
        <v>0</v>
      </c>
      <c r="M166" s="35">
        <v>0</v>
      </c>
      <c r="N166" s="39">
        <v>0</v>
      </c>
    </row>
    <row r="167" spans="2:14" ht="15.75" customHeight="1" thickBot="1" x14ac:dyDescent="0.4">
      <c r="B167" s="592"/>
      <c r="C167" s="619"/>
      <c r="D167" s="91" t="s">
        <v>37</v>
      </c>
      <c r="E167" s="45">
        <v>0</v>
      </c>
      <c r="F167" s="26">
        <v>0</v>
      </c>
      <c r="G167" s="26">
        <v>0</v>
      </c>
      <c r="H167" s="26">
        <v>0</v>
      </c>
      <c r="I167" s="26">
        <v>0</v>
      </c>
      <c r="J167" s="27">
        <v>0</v>
      </c>
      <c r="K167" s="83">
        <v>0</v>
      </c>
      <c r="L167" s="25">
        <v>0</v>
      </c>
      <c r="M167" s="26">
        <v>0</v>
      </c>
      <c r="N167" s="27">
        <v>0</v>
      </c>
    </row>
    <row r="168" spans="2:14" ht="15.75" customHeight="1" x14ac:dyDescent="0.35">
      <c r="B168" s="592"/>
      <c r="C168" s="615" t="s">
        <v>78</v>
      </c>
      <c r="D168" s="86" t="s">
        <v>29</v>
      </c>
      <c r="E168" s="55">
        <v>0</v>
      </c>
      <c r="F168" s="18">
        <v>0</v>
      </c>
      <c r="G168" s="18">
        <v>0</v>
      </c>
      <c r="H168" s="18">
        <v>0</v>
      </c>
      <c r="I168" s="18">
        <v>1</v>
      </c>
      <c r="J168" s="19">
        <v>1</v>
      </c>
      <c r="K168" s="55">
        <v>0</v>
      </c>
      <c r="L168" s="17">
        <v>1</v>
      </c>
      <c r="M168" s="18">
        <v>0</v>
      </c>
      <c r="N168" s="19">
        <v>1</v>
      </c>
    </row>
    <row r="169" spans="2:14" ht="18.75" customHeight="1" thickBot="1" x14ac:dyDescent="0.4">
      <c r="B169" s="592"/>
      <c r="C169" s="619"/>
      <c r="D169" s="91" t="s">
        <v>30</v>
      </c>
      <c r="E169" s="126">
        <v>0</v>
      </c>
      <c r="F169" s="26">
        <v>0</v>
      </c>
      <c r="G169" s="63">
        <v>0</v>
      </c>
      <c r="H169" s="63">
        <v>0</v>
      </c>
      <c r="I169" s="63">
        <v>0</v>
      </c>
      <c r="J169" s="27">
        <v>0</v>
      </c>
      <c r="K169" s="45">
        <v>0</v>
      </c>
      <c r="L169" s="66">
        <v>0</v>
      </c>
      <c r="M169" s="63">
        <v>0</v>
      </c>
      <c r="N169" s="27">
        <v>0</v>
      </c>
    </row>
    <row r="170" spans="2:14" ht="15.75" customHeight="1" x14ac:dyDescent="0.35">
      <c r="B170" s="592"/>
      <c r="C170" s="615" t="s">
        <v>71</v>
      </c>
      <c r="D170" s="86" t="s">
        <v>72</v>
      </c>
      <c r="E170" s="55">
        <v>0</v>
      </c>
      <c r="F170" s="18">
        <v>0</v>
      </c>
      <c r="G170" s="18">
        <v>1</v>
      </c>
      <c r="H170" s="18">
        <v>0</v>
      </c>
      <c r="I170" s="18">
        <v>1</v>
      </c>
      <c r="J170" s="19">
        <v>2</v>
      </c>
      <c r="K170" s="55">
        <v>0</v>
      </c>
      <c r="L170" s="17">
        <v>2</v>
      </c>
      <c r="M170" s="18">
        <v>0</v>
      </c>
      <c r="N170" s="19">
        <v>2</v>
      </c>
    </row>
    <row r="171" spans="2:14" ht="18" customHeight="1" thickBot="1" x14ac:dyDescent="0.4">
      <c r="B171" s="592"/>
      <c r="C171" s="616"/>
      <c r="D171" s="88" t="s">
        <v>73</v>
      </c>
      <c r="E171" s="83">
        <v>0</v>
      </c>
      <c r="F171" s="26">
        <v>3</v>
      </c>
      <c r="G171" s="26">
        <v>10</v>
      </c>
      <c r="H171" s="26">
        <v>13</v>
      </c>
      <c r="I171" s="26">
        <v>13</v>
      </c>
      <c r="J171" s="27">
        <v>13</v>
      </c>
      <c r="K171" s="83">
        <v>0</v>
      </c>
      <c r="L171" s="25">
        <v>13</v>
      </c>
      <c r="M171" s="26">
        <v>0</v>
      </c>
      <c r="N171" s="27">
        <v>13</v>
      </c>
    </row>
    <row r="172" spans="2:14" ht="28.5" customHeight="1" x14ac:dyDescent="0.35">
      <c r="B172" s="592"/>
      <c r="C172" s="620" t="s">
        <v>74</v>
      </c>
      <c r="D172" s="89" t="s">
        <v>79</v>
      </c>
      <c r="E172" s="55">
        <v>0</v>
      </c>
      <c r="F172" s="18">
        <v>0</v>
      </c>
      <c r="G172" s="18">
        <v>0</v>
      </c>
      <c r="H172" s="18">
        <v>0</v>
      </c>
      <c r="I172" s="18">
        <v>0</v>
      </c>
      <c r="J172" s="19">
        <v>0</v>
      </c>
      <c r="K172" s="55">
        <v>0</v>
      </c>
      <c r="L172" s="17">
        <v>0</v>
      </c>
      <c r="M172" s="18">
        <v>0</v>
      </c>
      <c r="N172" s="19">
        <v>0</v>
      </c>
    </row>
    <row r="173" spans="2:14" ht="16.5" customHeight="1" x14ac:dyDescent="0.35">
      <c r="B173" s="592"/>
      <c r="C173" s="621"/>
      <c r="D173" s="90" t="s">
        <v>75</v>
      </c>
      <c r="E173" s="55">
        <v>0</v>
      </c>
      <c r="F173" s="18">
        <v>2</v>
      </c>
      <c r="G173" s="18">
        <v>5</v>
      </c>
      <c r="H173" s="18">
        <v>7</v>
      </c>
      <c r="I173" s="18">
        <v>7</v>
      </c>
      <c r="J173" s="19">
        <v>7</v>
      </c>
      <c r="K173" s="55">
        <v>0</v>
      </c>
      <c r="L173" s="17">
        <v>7</v>
      </c>
      <c r="M173" s="18">
        <v>0</v>
      </c>
      <c r="N173" s="19">
        <v>7</v>
      </c>
    </row>
    <row r="174" spans="2:14" ht="15" customHeight="1" x14ac:dyDescent="0.35">
      <c r="B174" s="592"/>
      <c r="C174" s="621"/>
      <c r="D174" s="90" t="s">
        <v>76</v>
      </c>
      <c r="E174" s="55">
        <v>0</v>
      </c>
      <c r="F174" s="18">
        <v>0</v>
      </c>
      <c r="G174" s="18">
        <v>0</v>
      </c>
      <c r="H174" s="18">
        <v>0</v>
      </c>
      <c r="I174" s="18">
        <v>0</v>
      </c>
      <c r="J174" s="19">
        <v>0</v>
      </c>
      <c r="K174" s="55">
        <v>0</v>
      </c>
      <c r="L174" s="17">
        <v>0</v>
      </c>
      <c r="M174" s="18">
        <v>0</v>
      </c>
      <c r="N174" s="19">
        <v>0</v>
      </c>
    </row>
    <row r="175" spans="2:14" ht="18" customHeight="1" x14ac:dyDescent="0.35">
      <c r="B175" s="592"/>
      <c r="C175" s="621"/>
      <c r="D175" s="90" t="s">
        <v>77</v>
      </c>
      <c r="E175" s="55">
        <v>0</v>
      </c>
      <c r="F175" s="18">
        <v>0</v>
      </c>
      <c r="G175" s="18">
        <v>4</v>
      </c>
      <c r="H175" s="18">
        <v>4</v>
      </c>
      <c r="I175" s="18">
        <v>4</v>
      </c>
      <c r="J175" s="19">
        <v>4</v>
      </c>
      <c r="K175" s="55">
        <v>0</v>
      </c>
      <c r="L175" s="17">
        <v>4</v>
      </c>
      <c r="M175" s="18">
        <v>0</v>
      </c>
      <c r="N175" s="19">
        <v>4</v>
      </c>
    </row>
    <row r="176" spans="2:14" ht="15.75" customHeight="1" thickBot="1" x14ac:dyDescent="0.4">
      <c r="B176" s="592"/>
      <c r="C176" s="622"/>
      <c r="D176" s="91" t="s">
        <v>80</v>
      </c>
      <c r="E176" s="126">
        <v>0</v>
      </c>
      <c r="F176" s="26">
        <v>1</v>
      </c>
      <c r="G176" s="63">
        <v>2</v>
      </c>
      <c r="H176" s="63">
        <v>2</v>
      </c>
      <c r="I176" s="63">
        <v>3</v>
      </c>
      <c r="J176" s="27">
        <v>4</v>
      </c>
      <c r="K176" s="45">
        <v>0</v>
      </c>
      <c r="L176" s="66">
        <v>4</v>
      </c>
      <c r="M176" s="63">
        <v>0</v>
      </c>
      <c r="N176" s="27">
        <v>4</v>
      </c>
    </row>
    <row r="177" spans="1:53" ht="15.75" customHeight="1" x14ac:dyDescent="0.35">
      <c r="B177" s="592"/>
      <c r="C177" s="615" t="s">
        <v>81</v>
      </c>
      <c r="D177" s="86" t="s">
        <v>82</v>
      </c>
      <c r="E177" s="280">
        <v>0</v>
      </c>
      <c r="F177" s="281">
        <v>3</v>
      </c>
      <c r="G177" s="301">
        <v>9</v>
      </c>
      <c r="H177" s="281">
        <v>12</v>
      </c>
      <c r="I177" s="301">
        <v>12</v>
      </c>
      <c r="J177" s="282">
        <v>12</v>
      </c>
      <c r="K177" s="280">
        <v>0</v>
      </c>
      <c r="L177" s="302" t="s">
        <v>220</v>
      </c>
      <c r="M177" s="281">
        <v>0</v>
      </c>
      <c r="N177" s="303" t="s">
        <v>220</v>
      </c>
    </row>
    <row r="178" spans="1:53" ht="16.5" customHeight="1" x14ac:dyDescent="0.35">
      <c r="B178" s="592"/>
      <c r="C178" s="621"/>
      <c r="D178" s="90" t="s">
        <v>83</v>
      </c>
      <c r="E178" s="280">
        <v>0</v>
      </c>
      <c r="F178" s="281">
        <v>0</v>
      </c>
      <c r="G178" s="281">
        <v>1</v>
      </c>
      <c r="H178" s="281">
        <v>1</v>
      </c>
      <c r="I178" s="281">
        <v>1</v>
      </c>
      <c r="J178" s="303">
        <v>1</v>
      </c>
      <c r="K178" s="280">
        <v>0</v>
      </c>
      <c r="L178" s="302">
        <v>1</v>
      </c>
      <c r="M178" s="281">
        <v>0</v>
      </c>
      <c r="N178" s="303">
        <v>1</v>
      </c>
    </row>
    <row r="179" spans="1:53" ht="18" customHeight="1" thickBot="1" x14ac:dyDescent="0.4">
      <c r="B179" s="593"/>
      <c r="C179" s="616"/>
      <c r="D179" s="88" t="s">
        <v>84</v>
      </c>
      <c r="E179" s="304">
        <v>0</v>
      </c>
      <c r="F179" s="290">
        <v>0</v>
      </c>
      <c r="G179" s="305">
        <v>1</v>
      </c>
      <c r="H179" s="290">
        <v>0</v>
      </c>
      <c r="I179" s="305">
        <v>1</v>
      </c>
      <c r="J179" s="306">
        <v>2</v>
      </c>
      <c r="K179" s="304">
        <v>0</v>
      </c>
      <c r="L179" s="307">
        <v>2</v>
      </c>
      <c r="M179" s="290">
        <v>0</v>
      </c>
      <c r="N179" s="306">
        <v>2</v>
      </c>
    </row>
    <row r="180" spans="1:53" s="270" customFormat="1" ht="21" customHeight="1" thickBot="1" x14ac:dyDescent="0.4">
      <c r="A180" s="264"/>
      <c r="B180" s="266"/>
      <c r="C180" s="267"/>
      <c r="D180" s="267"/>
      <c r="E180" s="268"/>
      <c r="F180" s="268"/>
      <c r="G180" s="268"/>
      <c r="H180" s="268"/>
      <c r="I180" s="268"/>
      <c r="J180" s="268"/>
      <c r="K180" s="268"/>
      <c r="L180" s="269"/>
      <c r="M180" s="268"/>
      <c r="N180" s="268"/>
      <c r="O180" s="264"/>
      <c r="P180" s="264"/>
      <c r="Q180" s="264"/>
      <c r="R180" s="264"/>
      <c r="S180" s="264"/>
      <c r="T180" s="264"/>
      <c r="U180" s="264"/>
      <c r="V180" s="264"/>
      <c r="W180" s="264"/>
      <c r="X180" s="264"/>
      <c r="Y180" s="264"/>
      <c r="Z180" s="264"/>
      <c r="AA180" s="264"/>
      <c r="AB180" s="264"/>
      <c r="AC180" s="264"/>
      <c r="AD180" s="264"/>
      <c r="AE180" s="264"/>
      <c r="AF180" s="264"/>
      <c r="AG180" s="264"/>
      <c r="AH180" s="264"/>
      <c r="AI180" s="264"/>
      <c r="AJ180" s="264"/>
      <c r="AK180" s="264"/>
      <c r="AL180" s="264"/>
      <c r="AM180" s="264"/>
      <c r="AN180" s="264"/>
      <c r="AO180" s="264"/>
      <c r="AP180" s="264"/>
      <c r="AQ180" s="264"/>
      <c r="AR180" s="264"/>
      <c r="AS180" s="264"/>
      <c r="AT180" s="264"/>
      <c r="AU180" s="264"/>
      <c r="AV180" s="264"/>
      <c r="AW180" s="264"/>
      <c r="AX180" s="264"/>
      <c r="AY180" s="264"/>
      <c r="AZ180" s="264"/>
      <c r="BA180" s="264"/>
    </row>
    <row r="181" spans="1:53" ht="60" customHeight="1" thickBot="1" x14ac:dyDescent="0.55000000000000004">
      <c r="B181" s="205" t="s">
        <v>9</v>
      </c>
      <c r="C181" s="205" t="s">
        <v>51</v>
      </c>
      <c r="D181" s="208" t="s">
        <v>52</v>
      </c>
      <c r="E181" s="73" t="s">
        <v>192</v>
      </c>
      <c r="F181" s="7" t="s">
        <v>193</v>
      </c>
      <c r="G181" s="7" t="s">
        <v>194</v>
      </c>
      <c r="H181" s="7" t="s">
        <v>195</v>
      </c>
      <c r="I181" s="7" t="s">
        <v>196</v>
      </c>
      <c r="J181" s="8" t="s">
        <v>197</v>
      </c>
      <c r="K181" s="74" t="s">
        <v>23</v>
      </c>
      <c r="L181" s="75" t="s">
        <v>21</v>
      </c>
      <c r="M181" s="74" t="s">
        <v>22</v>
      </c>
      <c r="N181" s="8" t="s">
        <v>24</v>
      </c>
    </row>
    <row r="182" spans="1:53" ht="23.45" customHeight="1" thickBot="1" x14ac:dyDescent="0.4">
      <c r="B182" s="591" t="s">
        <v>225</v>
      </c>
      <c r="C182" s="116" t="s">
        <v>205</v>
      </c>
      <c r="D182" s="117" t="s">
        <v>204</v>
      </c>
      <c r="E182" s="297" t="e">
        <f t="shared" ref="E182:N182" si="6">SUM(E183:E184)/SUM(E151:E152)*100</f>
        <v>#DIV/0!</v>
      </c>
      <c r="F182" s="297">
        <f t="shared" si="6"/>
        <v>66.666666666666657</v>
      </c>
      <c r="G182" s="297">
        <f t="shared" si="6"/>
        <v>45.454545454545453</v>
      </c>
      <c r="H182" s="297">
        <f t="shared" si="6"/>
        <v>53.846153846153847</v>
      </c>
      <c r="I182" s="297">
        <f t="shared" si="6"/>
        <v>50</v>
      </c>
      <c r="J182" s="298">
        <f t="shared" si="6"/>
        <v>46.666666666666664</v>
      </c>
      <c r="K182" s="299" t="e">
        <f t="shared" si="6"/>
        <v>#DIV/0!</v>
      </c>
      <c r="L182" s="297">
        <f t="shared" si="6"/>
        <v>46.666666666666664</v>
      </c>
      <c r="M182" s="297" t="e">
        <f t="shared" si="6"/>
        <v>#DIV/0!</v>
      </c>
      <c r="N182" s="300">
        <f t="shared" si="6"/>
        <v>46.666666666666664</v>
      </c>
    </row>
    <row r="183" spans="1:53" ht="15" customHeight="1" x14ac:dyDescent="0.35">
      <c r="B183" s="592"/>
      <c r="C183" s="615" t="s">
        <v>2</v>
      </c>
      <c r="D183" s="76" t="s">
        <v>0</v>
      </c>
      <c r="E183" s="48">
        <v>0</v>
      </c>
      <c r="F183" s="18">
        <v>2</v>
      </c>
      <c r="G183" s="18">
        <v>3</v>
      </c>
      <c r="H183" s="18">
        <v>4</v>
      </c>
      <c r="I183" s="18">
        <v>4</v>
      </c>
      <c r="J183" s="19">
        <v>4</v>
      </c>
      <c r="K183" s="55">
        <v>0</v>
      </c>
      <c r="L183" s="17">
        <v>4</v>
      </c>
      <c r="M183" s="18">
        <v>0</v>
      </c>
      <c r="N183" s="19">
        <v>4</v>
      </c>
    </row>
    <row r="184" spans="1:53" ht="15.75" customHeight="1" thickBot="1" x14ac:dyDescent="0.4">
      <c r="B184" s="592"/>
      <c r="C184" s="616"/>
      <c r="D184" s="77" t="s">
        <v>1</v>
      </c>
      <c r="E184" s="24">
        <v>0</v>
      </c>
      <c r="F184" s="22">
        <v>0</v>
      </c>
      <c r="G184" s="22">
        <v>2</v>
      </c>
      <c r="H184" s="22">
        <v>3</v>
      </c>
      <c r="I184" s="22">
        <v>3</v>
      </c>
      <c r="J184" s="61">
        <v>3</v>
      </c>
      <c r="K184" s="78">
        <v>0</v>
      </c>
      <c r="L184" s="25">
        <v>3</v>
      </c>
      <c r="M184" s="26">
        <v>0</v>
      </c>
      <c r="N184" s="27">
        <v>3</v>
      </c>
    </row>
    <row r="185" spans="1:53" ht="15.75" customHeight="1" x14ac:dyDescent="0.35">
      <c r="B185" s="592"/>
      <c r="C185" s="615" t="s">
        <v>25</v>
      </c>
      <c r="D185" s="79" t="s">
        <v>3</v>
      </c>
      <c r="E185" s="16">
        <v>0</v>
      </c>
      <c r="F185" s="14">
        <v>0</v>
      </c>
      <c r="G185" s="14">
        <v>0</v>
      </c>
      <c r="H185" s="14">
        <v>0</v>
      </c>
      <c r="I185" s="14">
        <v>0</v>
      </c>
      <c r="J185" s="32">
        <v>0</v>
      </c>
      <c r="K185" s="80">
        <v>0</v>
      </c>
      <c r="L185" s="31">
        <v>0</v>
      </c>
      <c r="M185" s="14">
        <v>0</v>
      </c>
      <c r="N185" s="32">
        <v>0</v>
      </c>
    </row>
    <row r="186" spans="1:53" ht="15.75" customHeight="1" x14ac:dyDescent="0.35">
      <c r="B186" s="592"/>
      <c r="C186" s="617"/>
      <c r="D186" s="105" t="s">
        <v>5</v>
      </c>
      <c r="E186" s="37">
        <v>0</v>
      </c>
      <c r="F186" s="35">
        <v>0</v>
      </c>
      <c r="G186" s="35">
        <v>0</v>
      </c>
      <c r="H186" s="35">
        <v>0</v>
      </c>
      <c r="I186" s="35">
        <v>0</v>
      </c>
      <c r="J186" s="39">
        <v>0</v>
      </c>
      <c r="K186" s="57">
        <v>0</v>
      </c>
      <c r="L186" s="38">
        <v>0</v>
      </c>
      <c r="M186" s="35">
        <v>0</v>
      </c>
      <c r="N186" s="39">
        <v>0</v>
      </c>
    </row>
    <row r="187" spans="1:53" ht="15.75" customHeight="1" x14ac:dyDescent="0.35">
      <c r="B187" s="592"/>
      <c r="C187" s="617"/>
      <c r="D187" s="105" t="s">
        <v>6</v>
      </c>
      <c r="E187" s="37">
        <v>0</v>
      </c>
      <c r="F187" s="35">
        <v>2</v>
      </c>
      <c r="G187" s="35">
        <v>4</v>
      </c>
      <c r="H187" s="35">
        <v>6</v>
      </c>
      <c r="I187" s="35">
        <v>5</v>
      </c>
      <c r="J187" s="39">
        <v>5</v>
      </c>
      <c r="K187" s="57">
        <v>0</v>
      </c>
      <c r="L187" s="38">
        <v>5</v>
      </c>
      <c r="M187" s="35">
        <v>0</v>
      </c>
      <c r="N187" s="39">
        <v>5</v>
      </c>
    </row>
    <row r="188" spans="1:53" ht="15.75" customHeight="1" thickBot="1" x14ac:dyDescent="0.4">
      <c r="B188" s="592"/>
      <c r="C188" s="616"/>
      <c r="D188" s="108" t="s">
        <v>4</v>
      </c>
      <c r="E188" s="45">
        <v>0</v>
      </c>
      <c r="F188" s="26">
        <v>0</v>
      </c>
      <c r="G188" s="26">
        <v>1</v>
      </c>
      <c r="H188" s="26">
        <v>1</v>
      </c>
      <c r="I188" s="26">
        <v>2</v>
      </c>
      <c r="J188" s="27">
        <v>2</v>
      </c>
      <c r="K188" s="83">
        <v>0</v>
      </c>
      <c r="L188" s="25">
        <v>2</v>
      </c>
      <c r="M188" s="26">
        <v>0</v>
      </c>
      <c r="N188" s="27">
        <v>2</v>
      </c>
    </row>
    <row r="189" spans="1:53" x14ac:dyDescent="0.35">
      <c r="B189" s="592"/>
      <c r="C189" s="615" t="s">
        <v>26</v>
      </c>
      <c r="D189" s="84" t="s">
        <v>7</v>
      </c>
      <c r="E189" s="48">
        <v>0</v>
      </c>
      <c r="F189" s="18">
        <v>0</v>
      </c>
      <c r="G189" s="18">
        <v>0</v>
      </c>
      <c r="H189" s="18">
        <v>0</v>
      </c>
      <c r="I189" s="18">
        <v>0</v>
      </c>
      <c r="J189" s="19">
        <v>0</v>
      </c>
      <c r="K189" s="55">
        <v>0</v>
      </c>
      <c r="L189" s="17">
        <v>0</v>
      </c>
      <c r="M189" s="18">
        <v>0</v>
      </c>
      <c r="N189" s="19">
        <v>0</v>
      </c>
    </row>
    <row r="190" spans="1:53" ht="16.5" customHeight="1" thickBot="1" x14ac:dyDescent="0.4">
      <c r="B190" s="592"/>
      <c r="C190" s="616"/>
      <c r="D190" s="85" t="s">
        <v>8</v>
      </c>
      <c r="E190" s="45">
        <v>0</v>
      </c>
      <c r="F190" s="26">
        <v>2</v>
      </c>
      <c r="G190" s="26">
        <v>5</v>
      </c>
      <c r="H190" s="26">
        <v>7</v>
      </c>
      <c r="I190" s="26">
        <v>7</v>
      </c>
      <c r="J190" s="27">
        <v>7</v>
      </c>
      <c r="K190" s="83">
        <v>0</v>
      </c>
      <c r="L190" s="25">
        <v>7</v>
      </c>
      <c r="M190" s="26">
        <v>0</v>
      </c>
      <c r="N190" s="27">
        <v>7</v>
      </c>
    </row>
    <row r="191" spans="1:53" ht="16.5" customHeight="1" x14ac:dyDescent="0.35">
      <c r="B191" s="592"/>
      <c r="C191" s="618" t="s">
        <v>62</v>
      </c>
      <c r="D191" s="86" t="s">
        <v>29</v>
      </c>
      <c r="E191" s="48">
        <v>0</v>
      </c>
      <c r="F191" s="18">
        <v>0</v>
      </c>
      <c r="G191" s="18">
        <v>0</v>
      </c>
      <c r="H191" s="18">
        <v>0</v>
      </c>
      <c r="I191" s="18">
        <v>0</v>
      </c>
      <c r="J191" s="19">
        <v>0</v>
      </c>
      <c r="K191" s="55">
        <v>0</v>
      </c>
      <c r="L191" s="17">
        <v>0</v>
      </c>
      <c r="M191" s="18">
        <v>0</v>
      </c>
      <c r="N191" s="19">
        <v>0</v>
      </c>
    </row>
    <row r="192" spans="1:53" ht="18" customHeight="1" thickBot="1" x14ac:dyDescent="0.4">
      <c r="B192" s="592"/>
      <c r="C192" s="619"/>
      <c r="D192" s="85" t="s">
        <v>30</v>
      </c>
      <c r="E192" s="45">
        <v>0</v>
      </c>
      <c r="F192" s="26">
        <v>2</v>
      </c>
      <c r="G192" s="26">
        <v>5</v>
      </c>
      <c r="H192" s="26">
        <v>7</v>
      </c>
      <c r="I192" s="26">
        <v>7</v>
      </c>
      <c r="J192" s="27">
        <v>7</v>
      </c>
      <c r="K192" s="83">
        <v>0</v>
      </c>
      <c r="L192" s="25">
        <v>7</v>
      </c>
      <c r="M192" s="26">
        <v>0</v>
      </c>
      <c r="N192" s="27">
        <v>7</v>
      </c>
    </row>
    <row r="193" spans="1:53" ht="18" customHeight="1" x14ac:dyDescent="0.35">
      <c r="B193" s="592"/>
      <c r="C193" s="615" t="s">
        <v>27</v>
      </c>
      <c r="D193" s="86" t="s">
        <v>31</v>
      </c>
      <c r="E193" s="48">
        <v>0</v>
      </c>
      <c r="F193" s="18">
        <v>0</v>
      </c>
      <c r="G193" s="18">
        <v>0</v>
      </c>
      <c r="H193" s="18">
        <v>0</v>
      </c>
      <c r="I193" s="18">
        <v>0</v>
      </c>
      <c r="J193" s="19">
        <v>0</v>
      </c>
      <c r="K193" s="55">
        <v>0</v>
      </c>
      <c r="L193" s="17">
        <v>0</v>
      </c>
      <c r="M193" s="18">
        <v>0</v>
      </c>
      <c r="N193" s="19">
        <v>0</v>
      </c>
    </row>
    <row r="194" spans="1:53" ht="18" customHeight="1" x14ac:dyDescent="0.35">
      <c r="B194" s="592"/>
      <c r="C194" s="617"/>
      <c r="D194" s="87" t="s">
        <v>32</v>
      </c>
      <c r="E194" s="37">
        <v>0</v>
      </c>
      <c r="F194" s="35">
        <v>0</v>
      </c>
      <c r="G194" s="35">
        <v>0</v>
      </c>
      <c r="H194" s="35">
        <v>0</v>
      </c>
      <c r="I194" s="35">
        <v>0</v>
      </c>
      <c r="J194" s="39">
        <v>0</v>
      </c>
      <c r="K194" s="57">
        <v>0</v>
      </c>
      <c r="L194" s="38">
        <v>0</v>
      </c>
      <c r="M194" s="35">
        <v>0</v>
      </c>
      <c r="N194" s="39">
        <v>0</v>
      </c>
    </row>
    <row r="195" spans="1:53" ht="13.9" thickBot="1" x14ac:dyDescent="0.4">
      <c r="B195" s="592"/>
      <c r="C195" s="619"/>
      <c r="D195" s="88" t="s">
        <v>33</v>
      </c>
      <c r="E195" s="45">
        <v>0</v>
      </c>
      <c r="F195" s="26">
        <v>0</v>
      </c>
      <c r="G195" s="26">
        <v>0</v>
      </c>
      <c r="H195" s="26">
        <v>0</v>
      </c>
      <c r="I195" s="26">
        <v>0</v>
      </c>
      <c r="J195" s="27">
        <v>0</v>
      </c>
      <c r="K195" s="83">
        <v>0</v>
      </c>
      <c r="L195" s="25">
        <v>0</v>
      </c>
      <c r="M195" s="26">
        <v>0</v>
      </c>
      <c r="N195" s="27">
        <v>0</v>
      </c>
    </row>
    <row r="196" spans="1:53" x14ac:dyDescent="0.35">
      <c r="B196" s="592"/>
      <c r="C196" s="615" t="s">
        <v>28</v>
      </c>
      <c r="D196" s="89" t="s">
        <v>34</v>
      </c>
      <c r="E196" s="55">
        <v>0</v>
      </c>
      <c r="F196" s="18">
        <v>0</v>
      </c>
      <c r="G196" s="18">
        <v>0</v>
      </c>
      <c r="H196" s="18">
        <v>0</v>
      </c>
      <c r="I196" s="18">
        <v>0</v>
      </c>
      <c r="J196" s="19">
        <v>0</v>
      </c>
      <c r="K196" s="55">
        <v>0</v>
      </c>
      <c r="L196" s="17">
        <v>0</v>
      </c>
      <c r="M196" s="18">
        <v>0</v>
      </c>
      <c r="N196" s="19">
        <v>0</v>
      </c>
    </row>
    <row r="197" spans="1:53" x14ac:dyDescent="0.35">
      <c r="B197" s="592"/>
      <c r="C197" s="617"/>
      <c r="D197" s="90" t="s">
        <v>36</v>
      </c>
      <c r="E197" s="57">
        <v>0</v>
      </c>
      <c r="F197" s="35">
        <v>0</v>
      </c>
      <c r="G197" s="35">
        <v>0</v>
      </c>
      <c r="H197" s="35">
        <v>0</v>
      </c>
      <c r="I197" s="35">
        <v>0</v>
      </c>
      <c r="J197" s="39">
        <v>0</v>
      </c>
      <c r="K197" s="57">
        <v>0</v>
      </c>
      <c r="L197" s="38">
        <v>0</v>
      </c>
      <c r="M197" s="35">
        <v>0</v>
      </c>
      <c r="N197" s="39">
        <v>0</v>
      </c>
    </row>
    <row r="198" spans="1:53" x14ac:dyDescent="0.35">
      <c r="B198" s="592"/>
      <c r="C198" s="617"/>
      <c r="D198" s="90" t="s">
        <v>35</v>
      </c>
      <c r="E198" s="57">
        <v>0</v>
      </c>
      <c r="F198" s="35">
        <v>0</v>
      </c>
      <c r="G198" s="35">
        <v>0</v>
      </c>
      <c r="H198" s="35">
        <v>0</v>
      </c>
      <c r="I198" s="35">
        <v>0</v>
      </c>
      <c r="J198" s="39">
        <v>0</v>
      </c>
      <c r="K198" s="57">
        <v>0</v>
      </c>
      <c r="L198" s="38">
        <v>0</v>
      </c>
      <c r="M198" s="35">
        <v>0</v>
      </c>
      <c r="N198" s="39">
        <v>0</v>
      </c>
    </row>
    <row r="199" spans="1:53" ht="15.75" customHeight="1" thickBot="1" x14ac:dyDescent="0.4">
      <c r="B199" s="592"/>
      <c r="C199" s="619"/>
      <c r="D199" s="91" t="s">
        <v>37</v>
      </c>
      <c r="E199" s="45">
        <v>0</v>
      </c>
      <c r="F199" s="26">
        <v>0</v>
      </c>
      <c r="G199" s="26">
        <v>0</v>
      </c>
      <c r="H199" s="26">
        <v>0</v>
      </c>
      <c r="I199" s="26">
        <v>0</v>
      </c>
      <c r="J199" s="27">
        <v>0</v>
      </c>
      <c r="K199" s="83">
        <v>0</v>
      </c>
      <c r="L199" s="25">
        <v>0</v>
      </c>
      <c r="M199" s="26">
        <v>0</v>
      </c>
      <c r="N199" s="27">
        <v>0</v>
      </c>
    </row>
    <row r="200" spans="1:53" ht="15.75" customHeight="1" x14ac:dyDescent="0.35">
      <c r="B200" s="592"/>
      <c r="C200" s="615" t="s">
        <v>81</v>
      </c>
      <c r="D200" s="86" t="s">
        <v>82</v>
      </c>
      <c r="E200" s="308">
        <v>0</v>
      </c>
      <c r="F200" s="301">
        <v>2</v>
      </c>
      <c r="G200" s="301">
        <v>5</v>
      </c>
      <c r="H200" s="301">
        <v>7</v>
      </c>
      <c r="I200" s="301">
        <v>7</v>
      </c>
      <c r="J200" s="282">
        <v>7</v>
      </c>
      <c r="K200" s="308">
        <v>0</v>
      </c>
      <c r="L200" s="283">
        <v>7</v>
      </c>
      <c r="M200" s="301">
        <v>0</v>
      </c>
      <c r="N200" s="282">
        <v>7</v>
      </c>
    </row>
    <row r="201" spans="1:53" ht="15" customHeight="1" x14ac:dyDescent="0.35">
      <c r="B201" s="592"/>
      <c r="C201" s="621"/>
      <c r="D201" s="90" t="s">
        <v>83</v>
      </c>
      <c r="E201" s="308">
        <v>0</v>
      </c>
      <c r="F201" s="301">
        <v>0</v>
      </c>
      <c r="G201" s="301">
        <v>0</v>
      </c>
      <c r="H201" s="301">
        <v>0</v>
      </c>
      <c r="I201" s="301">
        <v>0</v>
      </c>
      <c r="J201" s="282">
        <v>0</v>
      </c>
      <c r="K201" s="308">
        <v>0</v>
      </c>
      <c r="L201" s="283">
        <v>0</v>
      </c>
      <c r="M201" s="301">
        <v>0</v>
      </c>
      <c r="N201" s="282">
        <v>0</v>
      </c>
    </row>
    <row r="202" spans="1:53" ht="16.5" customHeight="1" thickBot="1" x14ac:dyDescent="0.4">
      <c r="B202" s="593"/>
      <c r="C202" s="616"/>
      <c r="D202" s="88" t="s">
        <v>84</v>
      </c>
      <c r="E202" s="309">
        <v>0</v>
      </c>
      <c r="F202" s="305">
        <v>0</v>
      </c>
      <c r="G202" s="305">
        <v>0</v>
      </c>
      <c r="H202" s="305">
        <v>0</v>
      </c>
      <c r="I202" s="305">
        <v>0</v>
      </c>
      <c r="J202" s="306">
        <v>0</v>
      </c>
      <c r="K202" s="309">
        <v>0</v>
      </c>
      <c r="L202" s="307">
        <v>0</v>
      </c>
      <c r="M202" s="305">
        <v>0</v>
      </c>
      <c r="N202" s="306">
        <v>0</v>
      </c>
    </row>
    <row r="203" spans="1:53" s="270" customFormat="1" ht="21" customHeight="1" thickBot="1" x14ac:dyDescent="0.4">
      <c r="A203" s="264"/>
      <c r="B203" s="266"/>
      <c r="C203" s="267"/>
      <c r="D203" s="267"/>
      <c r="E203" s="268"/>
      <c r="F203" s="268"/>
      <c r="G203" s="268"/>
      <c r="H203" s="268"/>
      <c r="I203" s="268"/>
      <c r="J203" s="268"/>
      <c r="K203" s="268"/>
      <c r="L203" s="269"/>
      <c r="M203" s="268"/>
      <c r="N203" s="268"/>
      <c r="O203" s="264"/>
      <c r="P203" s="264"/>
      <c r="Q203" s="264"/>
      <c r="R203" s="264"/>
      <c r="S203" s="264"/>
      <c r="T203" s="264"/>
      <c r="U203" s="264"/>
      <c r="V203" s="264"/>
      <c r="W203" s="264"/>
      <c r="X203" s="264"/>
      <c r="Y203" s="264"/>
      <c r="Z203" s="264"/>
      <c r="AA203" s="264"/>
      <c r="AB203" s="264"/>
      <c r="AC203" s="264"/>
      <c r="AD203" s="264"/>
      <c r="AE203" s="264"/>
      <c r="AF203" s="264"/>
      <c r="AG203" s="264"/>
      <c r="AH203" s="264"/>
      <c r="AI203" s="264"/>
      <c r="AJ203" s="264"/>
      <c r="AK203" s="264"/>
      <c r="AL203" s="264"/>
      <c r="AM203" s="264"/>
      <c r="AN203" s="264"/>
      <c r="AO203" s="264"/>
      <c r="AP203" s="264"/>
      <c r="AQ203" s="264"/>
      <c r="AR203" s="264"/>
      <c r="AS203" s="264"/>
      <c r="AT203" s="264"/>
      <c r="AU203" s="264"/>
      <c r="AV203" s="264"/>
      <c r="AW203" s="264"/>
      <c r="AX203" s="264"/>
      <c r="AY203" s="264"/>
      <c r="AZ203" s="264"/>
      <c r="BA203" s="264"/>
    </row>
    <row r="204" spans="1:53" ht="57.6" customHeight="1" thickBot="1" x14ac:dyDescent="0.55000000000000004">
      <c r="B204" s="205" t="s">
        <v>9</v>
      </c>
      <c r="C204" s="205" t="s">
        <v>51</v>
      </c>
      <c r="D204" s="208" t="s">
        <v>52</v>
      </c>
      <c r="E204" s="73" t="s">
        <v>192</v>
      </c>
      <c r="F204" s="7" t="s">
        <v>193</v>
      </c>
      <c r="G204" s="7" t="s">
        <v>194</v>
      </c>
      <c r="H204" s="7" t="s">
        <v>195</v>
      </c>
      <c r="I204" s="7" t="s">
        <v>196</v>
      </c>
      <c r="J204" s="8" t="s">
        <v>197</v>
      </c>
      <c r="K204" s="74" t="s">
        <v>23</v>
      </c>
      <c r="L204" s="75" t="s">
        <v>21</v>
      </c>
      <c r="M204" s="74" t="s">
        <v>22</v>
      </c>
      <c r="N204" s="8" t="s">
        <v>24</v>
      </c>
    </row>
    <row r="205" spans="1:53" ht="23.1" customHeight="1" thickBot="1" x14ac:dyDescent="0.4">
      <c r="B205" s="591" t="s">
        <v>226</v>
      </c>
      <c r="C205" s="116" t="s">
        <v>205</v>
      </c>
      <c r="D205" s="117" t="s">
        <v>204</v>
      </c>
      <c r="E205" s="310" t="e">
        <f>SUM(E206:E207)/SUM(E151:E152)*100</f>
        <v>#DIV/0!</v>
      </c>
      <c r="F205" s="271">
        <f t="shared" ref="F205:N205" si="7">SUM(F206:F207)/SUM(F151:F152)*100</f>
        <v>0</v>
      </c>
      <c r="G205" s="271">
        <f t="shared" si="7"/>
        <v>0</v>
      </c>
      <c r="H205" s="271">
        <f t="shared" si="7"/>
        <v>0</v>
      </c>
      <c r="I205" s="271">
        <f t="shared" si="7"/>
        <v>0</v>
      </c>
      <c r="J205" s="311">
        <f t="shared" si="7"/>
        <v>0</v>
      </c>
      <c r="K205" s="310" t="e">
        <f t="shared" si="7"/>
        <v>#DIV/0!</v>
      </c>
      <c r="L205" s="271">
        <f t="shared" si="7"/>
        <v>0</v>
      </c>
      <c r="M205" s="271" t="e">
        <f t="shared" si="7"/>
        <v>#DIV/0!</v>
      </c>
      <c r="N205" s="312">
        <f t="shared" si="7"/>
        <v>0</v>
      </c>
    </row>
    <row r="206" spans="1:53" ht="15" customHeight="1" x14ac:dyDescent="0.35">
      <c r="B206" s="592"/>
      <c r="C206" s="615" t="s">
        <v>2</v>
      </c>
      <c r="D206" s="76" t="s">
        <v>0</v>
      </c>
      <c r="E206" s="48">
        <v>0</v>
      </c>
      <c r="F206" s="18">
        <v>0</v>
      </c>
      <c r="G206" s="18">
        <v>0</v>
      </c>
      <c r="H206" s="18">
        <v>0</v>
      </c>
      <c r="I206" s="18">
        <v>0</v>
      </c>
      <c r="J206" s="19">
        <v>0</v>
      </c>
      <c r="K206" s="55">
        <v>0</v>
      </c>
      <c r="L206" s="17">
        <v>0</v>
      </c>
      <c r="M206" s="18">
        <v>0</v>
      </c>
      <c r="N206" s="19">
        <v>0</v>
      </c>
    </row>
    <row r="207" spans="1:53" ht="15.75" customHeight="1" thickBot="1" x14ac:dyDescent="0.4">
      <c r="B207" s="592"/>
      <c r="C207" s="616"/>
      <c r="D207" s="77" t="s">
        <v>1</v>
      </c>
      <c r="E207" s="24">
        <v>0</v>
      </c>
      <c r="F207" s="22">
        <v>0</v>
      </c>
      <c r="G207" s="22">
        <v>0</v>
      </c>
      <c r="H207" s="22">
        <v>0</v>
      </c>
      <c r="I207" s="22">
        <v>0</v>
      </c>
      <c r="J207" s="61">
        <v>0</v>
      </c>
      <c r="K207" s="78">
        <v>0</v>
      </c>
      <c r="L207" s="25">
        <v>0</v>
      </c>
      <c r="M207" s="26">
        <v>0</v>
      </c>
      <c r="N207" s="27">
        <v>0</v>
      </c>
    </row>
    <row r="208" spans="1:53" ht="15.75" customHeight="1" x14ac:dyDescent="0.35">
      <c r="B208" s="592"/>
      <c r="C208" s="615" t="s">
        <v>25</v>
      </c>
      <c r="D208" s="79" t="s">
        <v>3</v>
      </c>
      <c r="E208" s="16">
        <v>0</v>
      </c>
      <c r="F208" s="14">
        <v>0</v>
      </c>
      <c r="G208" s="14">
        <v>0</v>
      </c>
      <c r="H208" s="14">
        <v>0</v>
      </c>
      <c r="I208" s="14">
        <v>0</v>
      </c>
      <c r="J208" s="32">
        <v>0</v>
      </c>
      <c r="K208" s="80">
        <v>0</v>
      </c>
      <c r="L208" s="31">
        <v>0</v>
      </c>
      <c r="M208" s="14">
        <v>0</v>
      </c>
      <c r="N208" s="32">
        <v>0</v>
      </c>
    </row>
    <row r="209" spans="2:14" ht="15.75" customHeight="1" x14ac:dyDescent="0.35">
      <c r="B209" s="592"/>
      <c r="C209" s="617"/>
      <c r="D209" s="105" t="s">
        <v>5</v>
      </c>
      <c r="E209" s="37">
        <v>0</v>
      </c>
      <c r="F209" s="35">
        <v>0</v>
      </c>
      <c r="G209" s="35">
        <v>0</v>
      </c>
      <c r="H209" s="35">
        <v>0</v>
      </c>
      <c r="I209" s="35">
        <v>0</v>
      </c>
      <c r="J209" s="39">
        <v>0</v>
      </c>
      <c r="K209" s="57">
        <v>0</v>
      </c>
      <c r="L209" s="38">
        <v>0</v>
      </c>
      <c r="M209" s="35">
        <v>0</v>
      </c>
      <c r="N209" s="39">
        <v>0</v>
      </c>
    </row>
    <row r="210" spans="2:14" ht="15.75" customHeight="1" x14ac:dyDescent="0.35">
      <c r="B210" s="592"/>
      <c r="C210" s="617"/>
      <c r="D210" s="105" t="s">
        <v>6</v>
      </c>
      <c r="E210" s="37">
        <v>0</v>
      </c>
      <c r="F210" s="35">
        <v>0</v>
      </c>
      <c r="G210" s="35">
        <v>0</v>
      </c>
      <c r="H210" s="35">
        <v>0</v>
      </c>
      <c r="I210" s="35">
        <v>0</v>
      </c>
      <c r="J210" s="39">
        <v>0</v>
      </c>
      <c r="K210" s="57">
        <v>0</v>
      </c>
      <c r="L210" s="38">
        <v>0</v>
      </c>
      <c r="M210" s="35">
        <v>0</v>
      </c>
      <c r="N210" s="39">
        <v>0</v>
      </c>
    </row>
    <row r="211" spans="2:14" ht="15.75" customHeight="1" thickBot="1" x14ac:dyDescent="0.4">
      <c r="B211" s="592"/>
      <c r="C211" s="616"/>
      <c r="D211" s="108" t="s">
        <v>4</v>
      </c>
      <c r="E211" s="45">
        <v>0</v>
      </c>
      <c r="F211" s="26">
        <v>0</v>
      </c>
      <c r="G211" s="26">
        <v>0</v>
      </c>
      <c r="H211" s="26">
        <v>0</v>
      </c>
      <c r="I211" s="26">
        <v>0</v>
      </c>
      <c r="J211" s="27">
        <v>0</v>
      </c>
      <c r="K211" s="83">
        <v>0</v>
      </c>
      <c r="L211" s="25">
        <v>0</v>
      </c>
      <c r="M211" s="26">
        <v>0</v>
      </c>
      <c r="N211" s="27">
        <v>0</v>
      </c>
    </row>
    <row r="212" spans="2:14" x14ac:dyDescent="0.35">
      <c r="B212" s="592"/>
      <c r="C212" s="615" t="s">
        <v>26</v>
      </c>
      <c r="D212" s="84" t="s">
        <v>7</v>
      </c>
      <c r="E212" s="48">
        <v>0</v>
      </c>
      <c r="F212" s="18">
        <v>0</v>
      </c>
      <c r="G212" s="18">
        <v>0</v>
      </c>
      <c r="H212" s="18">
        <v>0</v>
      </c>
      <c r="I212" s="18">
        <v>0</v>
      </c>
      <c r="J212" s="19">
        <v>0</v>
      </c>
      <c r="K212" s="55">
        <v>0</v>
      </c>
      <c r="L212" s="17">
        <v>0</v>
      </c>
      <c r="M212" s="18">
        <v>0</v>
      </c>
      <c r="N212" s="19">
        <v>0</v>
      </c>
    </row>
    <row r="213" spans="2:14" ht="16.5" customHeight="1" thickBot="1" x14ac:dyDescent="0.4">
      <c r="B213" s="592"/>
      <c r="C213" s="616"/>
      <c r="D213" s="85" t="s">
        <v>8</v>
      </c>
      <c r="E213" s="45">
        <v>0</v>
      </c>
      <c r="F213" s="26">
        <v>0</v>
      </c>
      <c r="G213" s="26">
        <v>0</v>
      </c>
      <c r="H213" s="26">
        <v>0</v>
      </c>
      <c r="I213" s="26">
        <v>0</v>
      </c>
      <c r="J213" s="27">
        <v>0</v>
      </c>
      <c r="K213" s="83">
        <v>0</v>
      </c>
      <c r="L213" s="25">
        <v>0</v>
      </c>
      <c r="M213" s="26">
        <v>0</v>
      </c>
      <c r="N213" s="27">
        <v>0</v>
      </c>
    </row>
    <row r="214" spans="2:14" ht="16.5" customHeight="1" x14ac:dyDescent="0.35">
      <c r="B214" s="592"/>
      <c r="C214" s="618" t="s">
        <v>62</v>
      </c>
      <c r="D214" s="86" t="s">
        <v>29</v>
      </c>
      <c r="E214" s="48">
        <v>0</v>
      </c>
      <c r="F214" s="18">
        <v>0</v>
      </c>
      <c r="G214" s="18">
        <v>0</v>
      </c>
      <c r="H214" s="18">
        <v>0</v>
      </c>
      <c r="I214" s="18">
        <v>0</v>
      </c>
      <c r="J214" s="19">
        <v>0</v>
      </c>
      <c r="K214" s="55">
        <v>0</v>
      </c>
      <c r="L214" s="17">
        <v>0</v>
      </c>
      <c r="M214" s="18">
        <v>0</v>
      </c>
      <c r="N214" s="19">
        <v>0</v>
      </c>
    </row>
    <row r="215" spans="2:14" ht="17.25" customHeight="1" thickBot="1" x14ac:dyDescent="0.4">
      <c r="B215" s="592"/>
      <c r="C215" s="619"/>
      <c r="D215" s="85" t="s">
        <v>30</v>
      </c>
      <c r="E215" s="45">
        <v>0</v>
      </c>
      <c r="F215" s="26">
        <v>0</v>
      </c>
      <c r="G215" s="26">
        <v>0</v>
      </c>
      <c r="H215" s="26">
        <v>0</v>
      </c>
      <c r="I215" s="26">
        <v>0</v>
      </c>
      <c r="J215" s="27">
        <v>0</v>
      </c>
      <c r="K215" s="83">
        <v>0</v>
      </c>
      <c r="L215" s="25">
        <v>0</v>
      </c>
      <c r="M215" s="26">
        <v>0</v>
      </c>
      <c r="N215" s="27">
        <v>0</v>
      </c>
    </row>
    <row r="216" spans="2:14" ht="17.25" customHeight="1" x14ac:dyDescent="0.35">
      <c r="B216" s="592"/>
      <c r="C216" s="615" t="s">
        <v>27</v>
      </c>
      <c r="D216" s="86" t="s">
        <v>31</v>
      </c>
      <c r="E216" s="48">
        <v>0</v>
      </c>
      <c r="F216" s="18">
        <v>0</v>
      </c>
      <c r="G216" s="18">
        <v>0</v>
      </c>
      <c r="H216" s="18">
        <v>0</v>
      </c>
      <c r="I216" s="18">
        <v>0</v>
      </c>
      <c r="J216" s="19">
        <v>0</v>
      </c>
      <c r="K216" s="55">
        <v>0</v>
      </c>
      <c r="L216" s="17">
        <v>0</v>
      </c>
      <c r="M216" s="18">
        <v>0</v>
      </c>
      <c r="N216" s="19">
        <v>0</v>
      </c>
    </row>
    <row r="217" spans="2:14" ht="15" customHeight="1" x14ac:dyDescent="0.35">
      <c r="B217" s="592"/>
      <c r="C217" s="617"/>
      <c r="D217" s="87" t="s">
        <v>32</v>
      </c>
      <c r="E217" s="37">
        <v>0</v>
      </c>
      <c r="F217" s="35">
        <v>0</v>
      </c>
      <c r="G217" s="35">
        <v>0</v>
      </c>
      <c r="H217" s="35">
        <v>0</v>
      </c>
      <c r="I217" s="35">
        <v>0</v>
      </c>
      <c r="J217" s="39">
        <v>0</v>
      </c>
      <c r="K217" s="57">
        <v>0</v>
      </c>
      <c r="L217" s="38">
        <v>0</v>
      </c>
      <c r="M217" s="35">
        <v>0</v>
      </c>
      <c r="N217" s="39">
        <v>0</v>
      </c>
    </row>
    <row r="218" spans="2:14" ht="13.9" thickBot="1" x14ac:dyDescent="0.4">
      <c r="B218" s="592"/>
      <c r="C218" s="619"/>
      <c r="D218" s="88" t="s">
        <v>33</v>
      </c>
      <c r="E218" s="45">
        <v>0</v>
      </c>
      <c r="F218" s="26">
        <v>0</v>
      </c>
      <c r="G218" s="26">
        <v>0</v>
      </c>
      <c r="H218" s="26">
        <v>0</v>
      </c>
      <c r="I218" s="26">
        <v>0</v>
      </c>
      <c r="J218" s="27">
        <v>0</v>
      </c>
      <c r="K218" s="83">
        <v>0</v>
      </c>
      <c r="L218" s="25">
        <v>0</v>
      </c>
      <c r="M218" s="26">
        <v>0</v>
      </c>
      <c r="N218" s="27">
        <v>0</v>
      </c>
    </row>
    <row r="219" spans="2:14" x14ac:dyDescent="0.35">
      <c r="B219" s="592"/>
      <c r="C219" s="615" t="s">
        <v>28</v>
      </c>
      <c r="D219" s="89" t="s">
        <v>34</v>
      </c>
      <c r="E219" s="55">
        <v>0</v>
      </c>
      <c r="F219" s="18">
        <v>0</v>
      </c>
      <c r="G219" s="18">
        <v>0</v>
      </c>
      <c r="H219" s="18">
        <v>0</v>
      </c>
      <c r="I219" s="18">
        <v>0</v>
      </c>
      <c r="J219" s="19">
        <v>0</v>
      </c>
      <c r="K219" s="55">
        <v>0</v>
      </c>
      <c r="L219" s="17">
        <v>0</v>
      </c>
      <c r="M219" s="18">
        <v>0</v>
      </c>
      <c r="N219" s="19">
        <v>0</v>
      </c>
    </row>
    <row r="220" spans="2:14" x14ac:dyDescent="0.35">
      <c r="B220" s="592"/>
      <c r="C220" s="617"/>
      <c r="D220" s="90" t="s">
        <v>36</v>
      </c>
      <c r="E220" s="57">
        <v>0</v>
      </c>
      <c r="F220" s="35">
        <v>0</v>
      </c>
      <c r="G220" s="35">
        <v>0</v>
      </c>
      <c r="H220" s="35">
        <v>0</v>
      </c>
      <c r="I220" s="35">
        <v>0</v>
      </c>
      <c r="J220" s="39">
        <v>0</v>
      </c>
      <c r="K220" s="57">
        <v>0</v>
      </c>
      <c r="L220" s="38">
        <v>0</v>
      </c>
      <c r="M220" s="35">
        <v>0</v>
      </c>
      <c r="N220" s="39">
        <v>0</v>
      </c>
    </row>
    <row r="221" spans="2:14" x14ac:dyDescent="0.35">
      <c r="B221" s="592"/>
      <c r="C221" s="617"/>
      <c r="D221" s="90" t="s">
        <v>35</v>
      </c>
      <c r="E221" s="57">
        <v>0</v>
      </c>
      <c r="F221" s="35">
        <v>0</v>
      </c>
      <c r="G221" s="35">
        <v>0</v>
      </c>
      <c r="H221" s="35">
        <v>0</v>
      </c>
      <c r="I221" s="35">
        <v>0</v>
      </c>
      <c r="J221" s="39">
        <v>0</v>
      </c>
      <c r="K221" s="57">
        <v>0</v>
      </c>
      <c r="L221" s="38">
        <v>0</v>
      </c>
      <c r="M221" s="35">
        <v>0</v>
      </c>
      <c r="N221" s="39">
        <v>0</v>
      </c>
    </row>
    <row r="222" spans="2:14" ht="15.75" customHeight="1" thickBot="1" x14ac:dyDescent="0.4">
      <c r="B222" s="592"/>
      <c r="C222" s="619"/>
      <c r="D222" s="88" t="s">
        <v>37</v>
      </c>
      <c r="E222" s="45">
        <v>0</v>
      </c>
      <c r="F222" s="26">
        <v>0</v>
      </c>
      <c r="G222" s="26">
        <v>0</v>
      </c>
      <c r="H222" s="26">
        <v>0</v>
      </c>
      <c r="I222" s="26">
        <v>0</v>
      </c>
      <c r="J222" s="27">
        <v>0</v>
      </c>
      <c r="K222" s="83">
        <v>0</v>
      </c>
      <c r="L222" s="25">
        <v>0</v>
      </c>
      <c r="M222" s="26">
        <v>0</v>
      </c>
      <c r="N222" s="27">
        <v>0</v>
      </c>
    </row>
    <row r="223" spans="2:14" x14ac:dyDescent="0.35">
      <c r="B223" s="592"/>
      <c r="C223" s="615" t="s">
        <v>85</v>
      </c>
      <c r="D223" s="89" t="s">
        <v>72</v>
      </c>
      <c r="E223" s="55">
        <v>0</v>
      </c>
      <c r="F223" s="18">
        <v>0</v>
      </c>
      <c r="G223" s="18">
        <v>0</v>
      </c>
      <c r="H223" s="18">
        <v>0</v>
      </c>
      <c r="I223" s="18">
        <v>0</v>
      </c>
      <c r="J223" s="19">
        <v>0</v>
      </c>
      <c r="K223" s="55">
        <v>0</v>
      </c>
      <c r="L223" s="17">
        <v>0</v>
      </c>
      <c r="M223" s="18">
        <v>0</v>
      </c>
      <c r="N223" s="19">
        <v>0</v>
      </c>
    </row>
    <row r="224" spans="2:14" x14ac:dyDescent="0.35">
      <c r="B224" s="592"/>
      <c r="C224" s="617"/>
      <c r="D224" s="90" t="s">
        <v>175</v>
      </c>
      <c r="E224" s="57">
        <v>0</v>
      </c>
      <c r="F224" s="35">
        <v>0</v>
      </c>
      <c r="G224" s="35">
        <v>0</v>
      </c>
      <c r="H224" s="35">
        <v>0</v>
      </c>
      <c r="I224" s="35">
        <v>0</v>
      </c>
      <c r="J224" s="39">
        <v>0</v>
      </c>
      <c r="K224" s="57">
        <v>0</v>
      </c>
      <c r="L224" s="38">
        <v>0</v>
      </c>
      <c r="M224" s="35">
        <v>0</v>
      </c>
      <c r="N224" s="39">
        <v>0</v>
      </c>
    </row>
    <row r="225" spans="1:53" x14ac:dyDescent="0.35">
      <c r="B225" s="592"/>
      <c r="C225" s="617"/>
      <c r="D225" s="90" t="s">
        <v>176</v>
      </c>
      <c r="E225" s="57">
        <v>0</v>
      </c>
      <c r="F225" s="35">
        <v>0</v>
      </c>
      <c r="G225" s="35">
        <v>0</v>
      </c>
      <c r="H225" s="35">
        <v>0</v>
      </c>
      <c r="I225" s="35">
        <v>0</v>
      </c>
      <c r="J225" s="39">
        <v>0</v>
      </c>
      <c r="K225" s="57">
        <v>0</v>
      </c>
      <c r="L225" s="38">
        <v>0</v>
      </c>
      <c r="M225" s="35">
        <v>0</v>
      </c>
      <c r="N225" s="39">
        <v>0</v>
      </c>
    </row>
    <row r="226" spans="1:53" ht="15.75" customHeight="1" thickBot="1" x14ac:dyDescent="0.4">
      <c r="B226" s="592"/>
      <c r="C226" s="619"/>
      <c r="D226" s="91" t="s">
        <v>177</v>
      </c>
      <c r="E226" s="45">
        <v>0</v>
      </c>
      <c r="F226" s="26">
        <v>0</v>
      </c>
      <c r="G226" s="26">
        <v>0</v>
      </c>
      <c r="H226" s="26">
        <v>0</v>
      </c>
      <c r="I226" s="26">
        <v>0</v>
      </c>
      <c r="J226" s="27">
        <v>0</v>
      </c>
      <c r="K226" s="83">
        <v>0</v>
      </c>
      <c r="L226" s="25">
        <v>0</v>
      </c>
      <c r="M226" s="26">
        <v>0</v>
      </c>
      <c r="N226" s="27">
        <v>0</v>
      </c>
    </row>
    <row r="227" spans="1:53" ht="15.75" customHeight="1" x14ac:dyDescent="0.35">
      <c r="B227" s="592"/>
      <c r="C227" s="615" t="s">
        <v>81</v>
      </c>
      <c r="D227" s="86" t="s">
        <v>82</v>
      </c>
      <c r="E227" s="55">
        <v>0</v>
      </c>
      <c r="F227" s="18">
        <v>0</v>
      </c>
      <c r="G227" s="18">
        <v>0</v>
      </c>
      <c r="H227" s="18">
        <v>0</v>
      </c>
      <c r="I227" s="18">
        <v>0</v>
      </c>
      <c r="J227" s="19">
        <v>0</v>
      </c>
      <c r="K227" s="55">
        <v>0</v>
      </c>
      <c r="L227" s="17">
        <v>0</v>
      </c>
      <c r="M227" s="18">
        <v>0</v>
      </c>
      <c r="N227" s="19">
        <v>0</v>
      </c>
    </row>
    <row r="228" spans="1:53" ht="16.5" customHeight="1" x14ac:dyDescent="0.35">
      <c r="B228" s="592"/>
      <c r="C228" s="621"/>
      <c r="D228" s="90" t="s">
        <v>83</v>
      </c>
      <c r="E228" s="55">
        <v>0</v>
      </c>
      <c r="F228" s="18">
        <v>0</v>
      </c>
      <c r="G228" s="18">
        <v>0</v>
      </c>
      <c r="H228" s="18">
        <v>0</v>
      </c>
      <c r="I228" s="18">
        <v>0</v>
      </c>
      <c r="J228" s="19">
        <v>0</v>
      </c>
      <c r="K228" s="55">
        <v>0</v>
      </c>
      <c r="L228" s="17">
        <v>0</v>
      </c>
      <c r="M228" s="18">
        <v>0</v>
      </c>
      <c r="N228" s="19">
        <v>0</v>
      </c>
    </row>
    <row r="229" spans="1:53" ht="19.5" customHeight="1" thickBot="1" x14ac:dyDescent="0.4">
      <c r="B229" s="593"/>
      <c r="C229" s="616"/>
      <c r="D229" s="88" t="s">
        <v>84</v>
      </c>
      <c r="E229" s="83">
        <v>0</v>
      </c>
      <c r="F229" s="26">
        <v>0</v>
      </c>
      <c r="G229" s="26">
        <v>0</v>
      </c>
      <c r="H229" s="26">
        <v>0</v>
      </c>
      <c r="I229" s="26">
        <v>0</v>
      </c>
      <c r="J229" s="27">
        <v>0</v>
      </c>
      <c r="K229" s="83">
        <v>0</v>
      </c>
      <c r="L229" s="25">
        <v>0</v>
      </c>
      <c r="M229" s="26">
        <v>0</v>
      </c>
      <c r="N229" s="27">
        <v>0</v>
      </c>
    </row>
    <row r="230" spans="1:53" s="270" customFormat="1" ht="21" customHeight="1" thickBot="1" x14ac:dyDescent="0.4">
      <c r="A230" s="264"/>
      <c r="B230" s="266"/>
      <c r="C230" s="267"/>
      <c r="D230" s="267"/>
      <c r="E230" s="268"/>
      <c r="F230" s="268"/>
      <c r="G230" s="268"/>
      <c r="H230" s="268"/>
      <c r="I230" s="268"/>
      <c r="J230" s="268"/>
      <c r="K230" s="268"/>
      <c r="L230" s="269"/>
      <c r="M230" s="268"/>
      <c r="N230" s="268"/>
      <c r="O230" s="264"/>
      <c r="P230" s="264"/>
      <c r="Q230" s="264"/>
      <c r="R230" s="264"/>
      <c r="S230" s="264"/>
      <c r="T230" s="264"/>
      <c r="U230" s="264"/>
      <c r="V230" s="264"/>
      <c r="W230" s="264"/>
      <c r="X230" s="264"/>
      <c r="Y230" s="264"/>
      <c r="Z230" s="264"/>
      <c r="AA230" s="264"/>
      <c r="AB230" s="264"/>
      <c r="AC230" s="264"/>
      <c r="AD230" s="264"/>
      <c r="AE230" s="264"/>
      <c r="AF230" s="264"/>
      <c r="AG230" s="264"/>
      <c r="AH230" s="264"/>
      <c r="AI230" s="264"/>
      <c r="AJ230" s="264"/>
      <c r="AK230" s="264"/>
      <c r="AL230" s="264"/>
      <c r="AM230" s="264"/>
      <c r="AN230" s="264"/>
      <c r="AO230" s="264"/>
      <c r="AP230" s="264"/>
      <c r="AQ230" s="264"/>
      <c r="AR230" s="264"/>
      <c r="AS230" s="264"/>
      <c r="AT230" s="264"/>
      <c r="AU230" s="264"/>
      <c r="AV230" s="264"/>
      <c r="AW230" s="264"/>
      <c r="AX230" s="264"/>
      <c r="AY230" s="264"/>
      <c r="AZ230" s="264"/>
      <c r="BA230" s="264"/>
    </row>
    <row r="231" spans="1:53" ht="60.6" customHeight="1" thickBot="1" x14ac:dyDescent="0.55000000000000004">
      <c r="B231" s="205" t="s">
        <v>9</v>
      </c>
      <c r="C231" s="205" t="s">
        <v>51</v>
      </c>
      <c r="D231" s="208" t="s">
        <v>52</v>
      </c>
      <c r="E231" s="73" t="s">
        <v>192</v>
      </c>
      <c r="F231" s="7" t="s">
        <v>193</v>
      </c>
      <c r="G231" s="7" t="s">
        <v>194</v>
      </c>
      <c r="H231" s="7" t="s">
        <v>195</v>
      </c>
      <c r="I231" s="7" t="s">
        <v>196</v>
      </c>
      <c r="J231" s="8" t="s">
        <v>197</v>
      </c>
      <c r="K231" s="74" t="s">
        <v>23</v>
      </c>
      <c r="L231" s="75" t="s">
        <v>21</v>
      </c>
      <c r="M231" s="74" t="s">
        <v>22</v>
      </c>
      <c r="N231" s="8" t="s">
        <v>24</v>
      </c>
    </row>
    <row r="232" spans="1:53" ht="24.6" customHeight="1" thickBot="1" x14ac:dyDescent="0.4">
      <c r="B232" s="591" t="s">
        <v>227</v>
      </c>
      <c r="C232" s="116" t="s">
        <v>205</v>
      </c>
      <c r="D232" s="117" t="s">
        <v>204</v>
      </c>
      <c r="E232" s="313" t="e">
        <f t="shared" ref="E232:F232" si="8">SUM(E233:E234)/SUM(E151:E152)*100</f>
        <v>#DIV/0!</v>
      </c>
      <c r="F232" s="313">
        <f t="shared" si="8"/>
        <v>0</v>
      </c>
      <c r="G232" s="313">
        <f>SUM(G233:G234)/SUM(G151:G152)*100</f>
        <v>36.363636363636367</v>
      </c>
      <c r="H232" s="313">
        <f t="shared" ref="H232:J232" si="9">SUM(H233:H234)/SUM(H151:H152)*100</f>
        <v>30.76923076923077</v>
      </c>
      <c r="I232" s="313">
        <f t="shared" si="9"/>
        <v>28.571428571428569</v>
      </c>
      <c r="J232" s="313">
        <f t="shared" si="9"/>
        <v>26.666666666666668</v>
      </c>
      <c r="K232" s="313" t="e">
        <f t="shared" ref="K232:M232" si="10">SUM(K233:K234)/SUM(K151:K152)*100</f>
        <v>#DIV/0!</v>
      </c>
      <c r="L232" s="313">
        <f t="shared" si="10"/>
        <v>26.666666666666668</v>
      </c>
      <c r="M232" s="313" t="e">
        <f t="shared" si="10"/>
        <v>#DIV/0!</v>
      </c>
      <c r="N232" s="300">
        <f t="shared" ref="N232" si="11">SUM(N233:N234)/SUM(N151:N152)*100</f>
        <v>26.666666666666668</v>
      </c>
    </row>
    <row r="233" spans="1:53" ht="15" customHeight="1" x14ac:dyDescent="0.35">
      <c r="B233" s="592"/>
      <c r="C233" s="615" t="s">
        <v>2</v>
      </c>
      <c r="D233" s="76" t="s">
        <v>0</v>
      </c>
      <c r="E233" s="48">
        <v>0</v>
      </c>
      <c r="F233" s="18">
        <v>0</v>
      </c>
      <c r="G233" s="18">
        <v>3</v>
      </c>
      <c r="H233" s="18">
        <v>3</v>
      </c>
      <c r="I233" s="18">
        <v>3</v>
      </c>
      <c r="J233" s="19">
        <v>3</v>
      </c>
      <c r="K233" s="55">
        <v>0</v>
      </c>
      <c r="L233" s="17">
        <v>3</v>
      </c>
      <c r="M233" s="18">
        <v>0</v>
      </c>
      <c r="N233" s="19">
        <v>3</v>
      </c>
    </row>
    <row r="234" spans="1:53" ht="15.75" customHeight="1" thickBot="1" x14ac:dyDescent="0.4">
      <c r="B234" s="592"/>
      <c r="C234" s="616"/>
      <c r="D234" s="77" t="s">
        <v>1</v>
      </c>
      <c r="E234" s="24">
        <v>0</v>
      </c>
      <c r="F234" s="22">
        <v>0</v>
      </c>
      <c r="G234" s="22">
        <v>1</v>
      </c>
      <c r="H234" s="22">
        <v>1</v>
      </c>
      <c r="I234" s="22">
        <v>1</v>
      </c>
      <c r="J234" s="61">
        <v>1</v>
      </c>
      <c r="K234" s="78">
        <v>0</v>
      </c>
      <c r="L234" s="25">
        <v>1</v>
      </c>
      <c r="M234" s="26">
        <v>0</v>
      </c>
      <c r="N234" s="27">
        <v>1</v>
      </c>
    </row>
    <row r="235" spans="1:53" ht="15.75" customHeight="1" x14ac:dyDescent="0.35">
      <c r="B235" s="592"/>
      <c r="C235" s="615" t="s">
        <v>25</v>
      </c>
      <c r="D235" s="79" t="s">
        <v>3</v>
      </c>
      <c r="E235" s="16">
        <v>0</v>
      </c>
      <c r="F235" s="14">
        <v>0</v>
      </c>
      <c r="G235" s="14">
        <v>0</v>
      </c>
      <c r="H235" s="14">
        <v>0</v>
      </c>
      <c r="I235" s="14">
        <v>0</v>
      </c>
      <c r="J235" s="32">
        <v>0</v>
      </c>
      <c r="K235" s="80">
        <v>0</v>
      </c>
      <c r="L235" s="31">
        <v>0</v>
      </c>
      <c r="M235" s="14">
        <v>0</v>
      </c>
      <c r="N235" s="32">
        <v>0</v>
      </c>
    </row>
    <row r="236" spans="1:53" ht="15.75" customHeight="1" x14ac:dyDescent="0.35">
      <c r="B236" s="592"/>
      <c r="C236" s="617"/>
      <c r="D236" s="105" t="s">
        <v>5</v>
      </c>
      <c r="E236" s="37">
        <v>0</v>
      </c>
      <c r="F236" s="35">
        <v>0</v>
      </c>
      <c r="G236" s="35">
        <v>0</v>
      </c>
      <c r="H236" s="35">
        <v>0</v>
      </c>
      <c r="I236" s="35">
        <v>0</v>
      </c>
      <c r="J236" s="39">
        <v>0</v>
      </c>
      <c r="K236" s="57">
        <v>0</v>
      </c>
      <c r="L236" s="38">
        <v>0</v>
      </c>
      <c r="M236" s="35">
        <v>0</v>
      </c>
      <c r="N236" s="39">
        <v>0</v>
      </c>
    </row>
    <row r="237" spans="1:53" ht="15.75" customHeight="1" x14ac:dyDescent="0.35">
      <c r="B237" s="592"/>
      <c r="C237" s="617"/>
      <c r="D237" s="105" t="s">
        <v>6</v>
      </c>
      <c r="E237" s="37">
        <v>0</v>
      </c>
      <c r="F237" s="35">
        <v>0</v>
      </c>
      <c r="G237" s="35">
        <v>4</v>
      </c>
      <c r="H237" s="35">
        <v>4</v>
      </c>
      <c r="I237" s="35">
        <v>4</v>
      </c>
      <c r="J237" s="39">
        <v>4</v>
      </c>
      <c r="K237" s="57">
        <v>0</v>
      </c>
      <c r="L237" s="38">
        <v>4</v>
      </c>
      <c r="M237" s="35">
        <v>0</v>
      </c>
      <c r="N237" s="39">
        <v>4</v>
      </c>
    </row>
    <row r="238" spans="1:53" ht="15.75" customHeight="1" thickBot="1" x14ac:dyDescent="0.4">
      <c r="B238" s="592"/>
      <c r="C238" s="616"/>
      <c r="D238" s="108" t="s">
        <v>4</v>
      </c>
      <c r="E238" s="45">
        <v>0</v>
      </c>
      <c r="F238" s="26">
        <v>0</v>
      </c>
      <c r="G238" s="26">
        <v>0</v>
      </c>
      <c r="H238" s="26">
        <v>0</v>
      </c>
      <c r="I238" s="26">
        <v>0</v>
      </c>
      <c r="J238" s="27">
        <v>0</v>
      </c>
      <c r="K238" s="83">
        <v>0</v>
      </c>
      <c r="L238" s="25">
        <v>0</v>
      </c>
      <c r="M238" s="26">
        <v>0</v>
      </c>
      <c r="N238" s="27">
        <v>0</v>
      </c>
    </row>
    <row r="239" spans="1:53" x14ac:dyDescent="0.35">
      <c r="B239" s="592"/>
      <c r="C239" s="615" t="s">
        <v>26</v>
      </c>
      <c r="D239" s="84" t="s">
        <v>7</v>
      </c>
      <c r="E239" s="48">
        <v>0</v>
      </c>
      <c r="F239" s="18">
        <v>0</v>
      </c>
      <c r="G239" s="18">
        <v>0</v>
      </c>
      <c r="H239" s="18">
        <v>0</v>
      </c>
      <c r="I239" s="18">
        <v>0</v>
      </c>
      <c r="J239" s="19">
        <v>0</v>
      </c>
      <c r="K239" s="55">
        <v>0</v>
      </c>
      <c r="L239" s="17">
        <v>0</v>
      </c>
      <c r="M239" s="18">
        <v>0</v>
      </c>
      <c r="N239" s="19">
        <v>0</v>
      </c>
    </row>
    <row r="240" spans="1:53" ht="16.5" customHeight="1" thickBot="1" x14ac:dyDescent="0.4">
      <c r="B240" s="592"/>
      <c r="C240" s="616"/>
      <c r="D240" s="85" t="s">
        <v>8</v>
      </c>
      <c r="E240" s="45">
        <v>0</v>
      </c>
      <c r="F240" s="26">
        <v>0</v>
      </c>
      <c r="G240" s="26">
        <v>4</v>
      </c>
      <c r="H240" s="26">
        <v>4</v>
      </c>
      <c r="I240" s="26">
        <v>4</v>
      </c>
      <c r="J240" s="27">
        <v>4</v>
      </c>
      <c r="K240" s="83">
        <v>0</v>
      </c>
      <c r="L240" s="25">
        <v>4</v>
      </c>
      <c r="M240" s="26">
        <v>0</v>
      </c>
      <c r="N240" s="27">
        <v>4</v>
      </c>
    </row>
    <row r="241" spans="1:53" ht="16.5" customHeight="1" x14ac:dyDescent="0.35">
      <c r="B241" s="592"/>
      <c r="C241" s="618" t="s">
        <v>62</v>
      </c>
      <c r="D241" s="86" t="s">
        <v>29</v>
      </c>
      <c r="E241" s="48">
        <v>0</v>
      </c>
      <c r="F241" s="18">
        <v>0</v>
      </c>
      <c r="G241" s="18">
        <v>0</v>
      </c>
      <c r="H241" s="18">
        <v>0</v>
      </c>
      <c r="I241" s="18">
        <v>0</v>
      </c>
      <c r="J241" s="19">
        <v>0</v>
      </c>
      <c r="K241" s="55">
        <v>0</v>
      </c>
      <c r="L241" s="17">
        <v>0</v>
      </c>
      <c r="M241" s="18">
        <v>0</v>
      </c>
      <c r="N241" s="19">
        <v>0</v>
      </c>
    </row>
    <row r="242" spans="1:53" ht="15" customHeight="1" thickBot="1" x14ac:dyDescent="0.4">
      <c r="B242" s="592"/>
      <c r="C242" s="619"/>
      <c r="D242" s="85" t="s">
        <v>30</v>
      </c>
      <c r="E242" s="45">
        <v>0</v>
      </c>
      <c r="F242" s="26">
        <v>0</v>
      </c>
      <c r="G242" s="26">
        <v>4</v>
      </c>
      <c r="H242" s="26">
        <v>4</v>
      </c>
      <c r="I242" s="26">
        <v>4</v>
      </c>
      <c r="J242" s="27">
        <v>4</v>
      </c>
      <c r="K242" s="83">
        <v>0</v>
      </c>
      <c r="L242" s="25">
        <v>4</v>
      </c>
      <c r="M242" s="26">
        <v>0</v>
      </c>
      <c r="N242" s="27">
        <v>4</v>
      </c>
    </row>
    <row r="243" spans="1:53" ht="15" customHeight="1" x14ac:dyDescent="0.35">
      <c r="B243" s="592"/>
      <c r="C243" s="615" t="s">
        <v>27</v>
      </c>
      <c r="D243" s="86" t="s">
        <v>31</v>
      </c>
      <c r="E243" s="48">
        <v>0</v>
      </c>
      <c r="F243" s="18">
        <v>0</v>
      </c>
      <c r="G243" s="18">
        <v>0</v>
      </c>
      <c r="H243" s="18">
        <v>0</v>
      </c>
      <c r="I243" s="18">
        <v>0</v>
      </c>
      <c r="J243" s="19">
        <v>0</v>
      </c>
      <c r="K243" s="55">
        <v>0</v>
      </c>
      <c r="L243" s="17">
        <v>0</v>
      </c>
      <c r="M243" s="18">
        <v>0</v>
      </c>
      <c r="N243" s="19">
        <v>0</v>
      </c>
    </row>
    <row r="244" spans="1:53" ht="15" customHeight="1" x14ac:dyDescent="0.35">
      <c r="B244" s="592"/>
      <c r="C244" s="617"/>
      <c r="D244" s="87" t="s">
        <v>32</v>
      </c>
      <c r="E244" s="37">
        <v>0</v>
      </c>
      <c r="F244" s="35">
        <v>0</v>
      </c>
      <c r="G244" s="35">
        <v>0</v>
      </c>
      <c r="H244" s="35">
        <v>0</v>
      </c>
      <c r="I244" s="35">
        <v>0</v>
      </c>
      <c r="J244" s="39">
        <v>0</v>
      </c>
      <c r="K244" s="57">
        <v>0</v>
      </c>
      <c r="L244" s="38">
        <v>0</v>
      </c>
      <c r="M244" s="35">
        <v>0</v>
      </c>
      <c r="N244" s="39">
        <v>0</v>
      </c>
    </row>
    <row r="245" spans="1:53" ht="13.9" thickBot="1" x14ac:dyDescent="0.4">
      <c r="B245" s="592"/>
      <c r="C245" s="619"/>
      <c r="D245" s="88" t="s">
        <v>33</v>
      </c>
      <c r="E245" s="45">
        <v>0</v>
      </c>
      <c r="F245" s="26">
        <v>0</v>
      </c>
      <c r="G245" s="26">
        <v>0</v>
      </c>
      <c r="H245" s="26">
        <v>0</v>
      </c>
      <c r="I245" s="26">
        <v>0</v>
      </c>
      <c r="J245" s="27">
        <v>0</v>
      </c>
      <c r="K245" s="83">
        <v>0</v>
      </c>
      <c r="L245" s="25">
        <v>0</v>
      </c>
      <c r="M245" s="26">
        <v>0</v>
      </c>
      <c r="N245" s="27">
        <v>0</v>
      </c>
    </row>
    <row r="246" spans="1:53" x14ac:dyDescent="0.35">
      <c r="B246" s="592"/>
      <c r="C246" s="615" t="s">
        <v>28</v>
      </c>
      <c r="D246" s="89" t="s">
        <v>34</v>
      </c>
      <c r="E246" s="55">
        <v>0</v>
      </c>
      <c r="F246" s="18">
        <v>0</v>
      </c>
      <c r="G246" s="18">
        <v>0</v>
      </c>
      <c r="H246" s="18">
        <v>0</v>
      </c>
      <c r="I246" s="18">
        <v>0</v>
      </c>
      <c r="J246" s="19">
        <v>0</v>
      </c>
      <c r="K246" s="55">
        <v>0</v>
      </c>
      <c r="L246" s="17">
        <v>0</v>
      </c>
      <c r="M246" s="18">
        <v>0</v>
      </c>
      <c r="N246" s="19">
        <v>0</v>
      </c>
    </row>
    <row r="247" spans="1:53" x14ac:dyDescent="0.35">
      <c r="B247" s="592"/>
      <c r="C247" s="617"/>
      <c r="D247" s="90" t="s">
        <v>36</v>
      </c>
      <c r="E247" s="57">
        <v>0</v>
      </c>
      <c r="F247" s="35">
        <v>0</v>
      </c>
      <c r="G247" s="35">
        <v>0</v>
      </c>
      <c r="H247" s="35">
        <v>0</v>
      </c>
      <c r="I247" s="35">
        <v>0</v>
      </c>
      <c r="J247" s="39">
        <v>0</v>
      </c>
      <c r="K247" s="57">
        <v>0</v>
      </c>
      <c r="L247" s="38">
        <v>0</v>
      </c>
      <c r="M247" s="35">
        <v>0</v>
      </c>
      <c r="N247" s="39">
        <v>0</v>
      </c>
    </row>
    <row r="248" spans="1:53" x14ac:dyDescent="0.35">
      <c r="B248" s="592"/>
      <c r="C248" s="617"/>
      <c r="D248" s="90" t="s">
        <v>35</v>
      </c>
      <c r="E248" s="57">
        <v>0</v>
      </c>
      <c r="F248" s="35">
        <v>0</v>
      </c>
      <c r="G248" s="35">
        <v>0</v>
      </c>
      <c r="H248" s="35">
        <v>0</v>
      </c>
      <c r="I248" s="35">
        <v>0</v>
      </c>
      <c r="J248" s="39">
        <v>0</v>
      </c>
      <c r="K248" s="57">
        <v>0</v>
      </c>
      <c r="L248" s="38">
        <v>0</v>
      </c>
      <c r="M248" s="35">
        <v>0</v>
      </c>
      <c r="N248" s="39">
        <v>0</v>
      </c>
    </row>
    <row r="249" spans="1:53" ht="15.75" customHeight="1" thickBot="1" x14ac:dyDescent="0.4">
      <c r="B249" s="592"/>
      <c r="C249" s="619"/>
      <c r="D249" s="88" t="s">
        <v>37</v>
      </c>
      <c r="E249" s="45">
        <v>0</v>
      </c>
      <c r="F249" s="26">
        <v>0</v>
      </c>
      <c r="G249" s="26">
        <v>0</v>
      </c>
      <c r="H249" s="26">
        <v>0</v>
      </c>
      <c r="I249" s="26">
        <v>0</v>
      </c>
      <c r="J249" s="27">
        <v>0</v>
      </c>
      <c r="K249" s="83">
        <v>0</v>
      </c>
      <c r="L249" s="25">
        <v>0</v>
      </c>
      <c r="M249" s="26">
        <v>0</v>
      </c>
      <c r="N249" s="27">
        <v>0</v>
      </c>
    </row>
    <row r="250" spans="1:53" x14ac:dyDescent="0.35">
      <c r="B250" s="592"/>
      <c r="C250" s="615" t="s">
        <v>85</v>
      </c>
      <c r="D250" s="89" t="s">
        <v>72</v>
      </c>
      <c r="E250" s="55">
        <v>0</v>
      </c>
      <c r="F250" s="18">
        <v>0</v>
      </c>
      <c r="G250" s="18">
        <v>0</v>
      </c>
      <c r="H250" s="18">
        <v>0</v>
      </c>
      <c r="I250" s="18">
        <v>0</v>
      </c>
      <c r="J250" s="19">
        <v>0</v>
      </c>
      <c r="K250" s="55">
        <v>0</v>
      </c>
      <c r="L250" s="17">
        <v>0</v>
      </c>
      <c r="M250" s="18">
        <v>0</v>
      </c>
      <c r="N250" s="19">
        <v>0</v>
      </c>
    </row>
    <row r="251" spans="1:53" ht="15.75" customHeight="1" thickBot="1" x14ac:dyDescent="0.4">
      <c r="B251" s="592"/>
      <c r="C251" s="619"/>
      <c r="D251" s="91" t="s">
        <v>73</v>
      </c>
      <c r="E251" s="45">
        <v>0</v>
      </c>
      <c r="F251" s="26">
        <v>0</v>
      </c>
      <c r="G251" s="26">
        <v>4</v>
      </c>
      <c r="H251" s="26">
        <v>4</v>
      </c>
      <c r="I251" s="26">
        <v>4</v>
      </c>
      <c r="J251" s="27">
        <v>4</v>
      </c>
      <c r="K251" s="83">
        <v>0</v>
      </c>
      <c r="L251" s="25">
        <v>4</v>
      </c>
      <c r="M251" s="26">
        <v>0</v>
      </c>
      <c r="N251" s="27">
        <v>4</v>
      </c>
    </row>
    <row r="252" spans="1:53" ht="15.75" customHeight="1" x14ac:dyDescent="0.35">
      <c r="B252" s="592"/>
      <c r="C252" s="615" t="s">
        <v>81</v>
      </c>
      <c r="D252" s="86" t="s">
        <v>82</v>
      </c>
      <c r="E252" s="308">
        <v>0</v>
      </c>
      <c r="F252" s="301">
        <v>0</v>
      </c>
      <c r="G252" s="301">
        <v>3</v>
      </c>
      <c r="H252" s="301">
        <v>3</v>
      </c>
      <c r="I252" s="301">
        <v>3</v>
      </c>
      <c r="J252" s="282">
        <v>3</v>
      </c>
      <c r="K252" s="308">
        <v>0</v>
      </c>
      <c r="L252" s="283">
        <v>3</v>
      </c>
      <c r="M252" s="301">
        <v>0</v>
      </c>
      <c r="N252" s="282">
        <v>3</v>
      </c>
    </row>
    <row r="253" spans="1:53" ht="15.6" customHeight="1" x14ac:dyDescent="0.35">
      <c r="B253" s="592"/>
      <c r="C253" s="621"/>
      <c r="D253" s="90" t="s">
        <v>83</v>
      </c>
      <c r="E253" s="308">
        <v>0</v>
      </c>
      <c r="F253" s="301">
        <v>0</v>
      </c>
      <c r="G253" s="301">
        <v>1</v>
      </c>
      <c r="H253" s="301">
        <v>1</v>
      </c>
      <c r="I253" s="301">
        <v>1</v>
      </c>
      <c r="J253" s="282">
        <v>1</v>
      </c>
      <c r="K253" s="308">
        <v>0</v>
      </c>
      <c r="L253" s="283">
        <v>1</v>
      </c>
      <c r="M253" s="301">
        <v>0</v>
      </c>
      <c r="N253" s="282">
        <v>1</v>
      </c>
    </row>
    <row r="254" spans="1:53" ht="17.25" customHeight="1" thickBot="1" x14ac:dyDescent="0.4">
      <c r="B254" s="593"/>
      <c r="C254" s="616"/>
      <c r="D254" s="88" t="s">
        <v>84</v>
      </c>
      <c r="E254" s="309">
        <v>0</v>
      </c>
      <c r="F254" s="305">
        <v>0</v>
      </c>
      <c r="G254" s="305">
        <v>0</v>
      </c>
      <c r="H254" s="305">
        <v>0</v>
      </c>
      <c r="I254" s="305">
        <v>0</v>
      </c>
      <c r="J254" s="306">
        <v>0</v>
      </c>
      <c r="K254" s="309">
        <v>0</v>
      </c>
      <c r="L254" s="307">
        <v>0</v>
      </c>
      <c r="M254" s="305">
        <v>0</v>
      </c>
      <c r="N254" s="306">
        <v>0</v>
      </c>
    </row>
    <row r="255" spans="1:53" s="270" customFormat="1" ht="21" customHeight="1" thickBot="1" x14ac:dyDescent="0.4">
      <c r="A255" s="264"/>
      <c r="B255" s="266"/>
      <c r="C255" s="267"/>
      <c r="D255" s="267"/>
      <c r="E255" s="268"/>
      <c r="F255" s="268"/>
      <c r="G255" s="268"/>
      <c r="H255" s="268"/>
      <c r="I255" s="268"/>
      <c r="J255" s="268"/>
      <c r="K255" s="268"/>
      <c r="L255" s="269"/>
      <c r="M255" s="268"/>
      <c r="N255" s="268"/>
      <c r="O255" s="264"/>
      <c r="P255" s="264"/>
      <c r="Q255" s="264"/>
      <c r="R255" s="264"/>
      <c r="S255" s="264"/>
      <c r="T255" s="264"/>
      <c r="U255" s="264"/>
      <c r="V255" s="264"/>
      <c r="W255" s="264"/>
      <c r="X255" s="264"/>
      <c r="Y255" s="264"/>
      <c r="Z255" s="264"/>
      <c r="AA255" s="264"/>
      <c r="AB255" s="264"/>
      <c r="AC255" s="264"/>
      <c r="AD255" s="264"/>
      <c r="AE255" s="264"/>
      <c r="AF255" s="264"/>
      <c r="AG255" s="264"/>
      <c r="AH255" s="264"/>
      <c r="AI255" s="264"/>
      <c r="AJ255" s="264"/>
      <c r="AK255" s="264"/>
      <c r="AL255" s="264"/>
      <c r="AM255" s="264"/>
      <c r="AN255" s="264"/>
      <c r="AO255" s="264"/>
      <c r="AP255" s="264"/>
      <c r="AQ255" s="264"/>
      <c r="AR255" s="264"/>
      <c r="AS255" s="264"/>
      <c r="AT255" s="264"/>
      <c r="AU255" s="264"/>
      <c r="AV255" s="264"/>
      <c r="AW255" s="264"/>
      <c r="AX255" s="264"/>
      <c r="AY255" s="264"/>
      <c r="AZ255" s="264"/>
      <c r="BA255" s="264"/>
    </row>
    <row r="256" spans="1:53" ht="65.45" customHeight="1" thickBot="1" x14ac:dyDescent="0.55000000000000004">
      <c r="B256" s="205" t="s">
        <v>9</v>
      </c>
      <c r="C256" s="205" t="s">
        <v>51</v>
      </c>
      <c r="D256" s="208" t="s">
        <v>52</v>
      </c>
      <c r="E256" s="73" t="s">
        <v>192</v>
      </c>
      <c r="F256" s="7" t="s">
        <v>193</v>
      </c>
      <c r="G256" s="7" t="s">
        <v>194</v>
      </c>
      <c r="H256" s="7" t="s">
        <v>195</v>
      </c>
      <c r="I256" s="7" t="s">
        <v>196</v>
      </c>
      <c r="J256" s="8" t="s">
        <v>197</v>
      </c>
      <c r="K256" s="74" t="s">
        <v>23</v>
      </c>
      <c r="L256" s="75" t="s">
        <v>21</v>
      </c>
      <c r="M256" s="74" t="s">
        <v>22</v>
      </c>
      <c r="N256" s="8" t="s">
        <v>24</v>
      </c>
    </row>
    <row r="257" spans="2:14" ht="19.5" customHeight="1" thickBot="1" x14ac:dyDescent="0.4">
      <c r="B257" s="591" t="s">
        <v>228</v>
      </c>
      <c r="C257" s="116" t="s">
        <v>205</v>
      </c>
      <c r="D257" s="117" t="s">
        <v>204</v>
      </c>
      <c r="E257" s="313" t="e">
        <f>SUM(E258:E259)/SUM(E151:E152)*100</f>
        <v>#DIV/0!</v>
      </c>
      <c r="F257" s="171">
        <f>SUM(F258:F259)/SUM(F151:F152)*100</f>
        <v>33.333333333333329</v>
      </c>
      <c r="G257" s="171">
        <f t="shared" ref="G257:J257" si="12">SUM(G258:G259)/SUM(G151:G152)*100</f>
        <v>18.181818181818183</v>
      </c>
      <c r="H257" s="171">
        <f t="shared" si="12"/>
        <v>15.384615384615385</v>
      </c>
      <c r="I257" s="171">
        <f t="shared" si="12"/>
        <v>21.428571428571427</v>
      </c>
      <c r="J257" s="172">
        <f t="shared" si="12"/>
        <v>26.666666666666668</v>
      </c>
      <c r="K257" s="313" t="e">
        <f t="shared" ref="K257:M257" si="13">SUM(K258:K259)/SUM(K151:K152)*100</f>
        <v>#DIV/0!</v>
      </c>
      <c r="L257" s="171">
        <f t="shared" si="13"/>
        <v>26.666666666666668</v>
      </c>
      <c r="M257" s="171" t="e">
        <f t="shared" si="13"/>
        <v>#DIV/0!</v>
      </c>
      <c r="N257" s="172">
        <f t="shared" ref="N257" si="14">SUM(N258:N259)/SUM(N151:N152)*100</f>
        <v>26.666666666666668</v>
      </c>
    </row>
    <row r="258" spans="2:14" ht="15" customHeight="1" x14ac:dyDescent="0.35">
      <c r="B258" s="592"/>
      <c r="C258" s="615" t="s">
        <v>2</v>
      </c>
      <c r="D258" s="76" t="s">
        <v>0</v>
      </c>
      <c r="E258" s="48">
        <v>0</v>
      </c>
      <c r="F258" s="18">
        <v>0</v>
      </c>
      <c r="G258" s="18">
        <v>0</v>
      </c>
      <c r="H258" s="18">
        <v>0</v>
      </c>
      <c r="I258" s="18">
        <v>1</v>
      </c>
      <c r="J258" s="19">
        <v>2</v>
      </c>
      <c r="K258" s="55">
        <v>0</v>
      </c>
      <c r="L258" s="17">
        <v>2</v>
      </c>
      <c r="M258" s="18">
        <v>0</v>
      </c>
      <c r="N258" s="19">
        <v>2</v>
      </c>
    </row>
    <row r="259" spans="2:14" ht="15.75" customHeight="1" thickBot="1" x14ac:dyDescent="0.4">
      <c r="B259" s="592"/>
      <c r="C259" s="616"/>
      <c r="D259" s="77" t="s">
        <v>1</v>
      </c>
      <c r="E259" s="24">
        <v>0</v>
      </c>
      <c r="F259" s="22">
        <v>1</v>
      </c>
      <c r="G259" s="22">
        <v>2</v>
      </c>
      <c r="H259" s="22">
        <v>2</v>
      </c>
      <c r="I259" s="22">
        <v>2</v>
      </c>
      <c r="J259" s="61">
        <v>2</v>
      </c>
      <c r="K259" s="78">
        <v>0</v>
      </c>
      <c r="L259" s="25">
        <v>2</v>
      </c>
      <c r="M259" s="26">
        <v>0</v>
      </c>
      <c r="N259" s="27">
        <v>2</v>
      </c>
    </row>
    <row r="260" spans="2:14" ht="15.75" customHeight="1" x14ac:dyDescent="0.35">
      <c r="B260" s="592"/>
      <c r="C260" s="615" t="s">
        <v>25</v>
      </c>
      <c r="D260" s="79" t="s">
        <v>3</v>
      </c>
      <c r="E260" s="16">
        <v>0</v>
      </c>
      <c r="F260" s="14">
        <v>0</v>
      </c>
      <c r="G260" s="14">
        <v>0</v>
      </c>
      <c r="H260" s="14">
        <v>0</v>
      </c>
      <c r="I260" s="14">
        <v>0</v>
      </c>
      <c r="J260" s="32">
        <v>1</v>
      </c>
      <c r="K260" s="80">
        <v>0</v>
      </c>
      <c r="L260" s="31">
        <v>1</v>
      </c>
      <c r="M260" s="14">
        <v>0</v>
      </c>
      <c r="N260" s="32">
        <v>1</v>
      </c>
    </row>
    <row r="261" spans="2:14" ht="15.75" customHeight="1" x14ac:dyDescent="0.35">
      <c r="B261" s="592"/>
      <c r="C261" s="617"/>
      <c r="D261" s="105" t="s">
        <v>5</v>
      </c>
      <c r="E261" s="37">
        <v>0</v>
      </c>
      <c r="F261" s="35">
        <v>0</v>
      </c>
      <c r="G261" s="35">
        <v>0</v>
      </c>
      <c r="H261" s="35">
        <v>0</v>
      </c>
      <c r="I261" s="35">
        <v>0</v>
      </c>
      <c r="J261" s="39">
        <v>0</v>
      </c>
      <c r="K261" s="57">
        <v>0</v>
      </c>
      <c r="L261" s="38">
        <v>0</v>
      </c>
      <c r="M261" s="35">
        <v>0</v>
      </c>
      <c r="N261" s="39">
        <v>0</v>
      </c>
    </row>
    <row r="262" spans="2:14" ht="15.75" customHeight="1" x14ac:dyDescent="0.35">
      <c r="B262" s="592"/>
      <c r="C262" s="617"/>
      <c r="D262" s="105" t="s">
        <v>6</v>
      </c>
      <c r="E262" s="37">
        <v>0</v>
      </c>
      <c r="F262" s="35">
        <v>1</v>
      </c>
      <c r="G262" s="35">
        <v>2</v>
      </c>
      <c r="H262" s="35">
        <v>2</v>
      </c>
      <c r="I262" s="35">
        <v>3</v>
      </c>
      <c r="J262" s="39">
        <v>3</v>
      </c>
      <c r="K262" s="57">
        <v>0</v>
      </c>
      <c r="L262" s="38">
        <v>3</v>
      </c>
      <c r="M262" s="35">
        <v>0</v>
      </c>
      <c r="N262" s="39">
        <v>3</v>
      </c>
    </row>
    <row r="263" spans="2:14" ht="15.75" customHeight="1" thickBot="1" x14ac:dyDescent="0.4">
      <c r="B263" s="592"/>
      <c r="C263" s="616"/>
      <c r="D263" s="108" t="s">
        <v>4</v>
      </c>
      <c r="E263" s="45">
        <v>0</v>
      </c>
      <c r="F263" s="26">
        <v>0</v>
      </c>
      <c r="G263" s="26">
        <v>0</v>
      </c>
      <c r="H263" s="26">
        <v>0</v>
      </c>
      <c r="I263" s="26">
        <v>0</v>
      </c>
      <c r="J263" s="27">
        <v>0</v>
      </c>
      <c r="K263" s="83">
        <v>0</v>
      </c>
      <c r="L263" s="25">
        <v>0</v>
      </c>
      <c r="M263" s="26">
        <v>0</v>
      </c>
      <c r="N263" s="27">
        <v>0</v>
      </c>
    </row>
    <row r="264" spans="2:14" x14ac:dyDescent="0.35">
      <c r="B264" s="592"/>
      <c r="C264" s="615" t="s">
        <v>26</v>
      </c>
      <c r="D264" s="84" t="s">
        <v>7</v>
      </c>
      <c r="E264" s="48">
        <v>0</v>
      </c>
      <c r="F264" s="18">
        <v>0</v>
      </c>
      <c r="G264" s="18">
        <v>1</v>
      </c>
      <c r="H264" s="18">
        <v>1</v>
      </c>
      <c r="I264" s="18">
        <v>1</v>
      </c>
      <c r="J264" s="19">
        <v>1</v>
      </c>
      <c r="K264" s="55">
        <v>0</v>
      </c>
      <c r="L264" s="17">
        <v>1</v>
      </c>
      <c r="M264" s="18">
        <v>0</v>
      </c>
      <c r="N264" s="19">
        <v>1</v>
      </c>
    </row>
    <row r="265" spans="2:14" ht="16.5" customHeight="1" thickBot="1" x14ac:dyDescent="0.4">
      <c r="B265" s="592"/>
      <c r="C265" s="616"/>
      <c r="D265" s="85" t="s">
        <v>8</v>
      </c>
      <c r="E265" s="45">
        <v>0</v>
      </c>
      <c r="F265" s="26">
        <v>1</v>
      </c>
      <c r="G265" s="26">
        <v>1</v>
      </c>
      <c r="H265" s="26">
        <v>1</v>
      </c>
      <c r="I265" s="26">
        <v>2</v>
      </c>
      <c r="J265" s="27">
        <v>3</v>
      </c>
      <c r="K265" s="83">
        <v>0</v>
      </c>
      <c r="L265" s="25">
        <v>3</v>
      </c>
      <c r="M265" s="26">
        <v>0</v>
      </c>
      <c r="N265" s="27">
        <v>3</v>
      </c>
    </row>
    <row r="266" spans="2:14" ht="16.5" customHeight="1" x14ac:dyDescent="0.35">
      <c r="B266" s="592"/>
      <c r="C266" s="618" t="s">
        <v>62</v>
      </c>
      <c r="D266" s="86" t="s">
        <v>29</v>
      </c>
      <c r="E266" s="48">
        <v>0</v>
      </c>
      <c r="F266" s="18">
        <v>0</v>
      </c>
      <c r="G266" s="18">
        <v>0</v>
      </c>
      <c r="H266" s="18">
        <v>0</v>
      </c>
      <c r="I266" s="18">
        <v>0</v>
      </c>
      <c r="J266" s="19">
        <v>0</v>
      </c>
      <c r="K266" s="55">
        <v>0</v>
      </c>
      <c r="L266" s="17">
        <v>0</v>
      </c>
      <c r="M266" s="18">
        <v>0</v>
      </c>
      <c r="N266" s="19">
        <v>0</v>
      </c>
    </row>
    <row r="267" spans="2:14" ht="18.75" customHeight="1" thickBot="1" x14ac:dyDescent="0.4">
      <c r="B267" s="592"/>
      <c r="C267" s="619"/>
      <c r="D267" s="85" t="s">
        <v>30</v>
      </c>
      <c r="E267" s="45">
        <v>0</v>
      </c>
      <c r="F267" s="26">
        <v>1</v>
      </c>
      <c r="G267" s="26">
        <v>2</v>
      </c>
      <c r="H267" s="26">
        <v>2</v>
      </c>
      <c r="I267" s="26">
        <v>3</v>
      </c>
      <c r="J267" s="27">
        <v>4</v>
      </c>
      <c r="K267" s="83">
        <v>0</v>
      </c>
      <c r="L267" s="25">
        <v>4</v>
      </c>
      <c r="M267" s="26">
        <v>0</v>
      </c>
      <c r="N267" s="27">
        <v>4</v>
      </c>
    </row>
    <row r="268" spans="2:14" ht="18" customHeight="1" x14ac:dyDescent="0.35">
      <c r="B268" s="592"/>
      <c r="C268" s="615" t="s">
        <v>27</v>
      </c>
      <c r="D268" s="86" t="s">
        <v>31</v>
      </c>
      <c r="E268" s="48">
        <v>0</v>
      </c>
      <c r="F268" s="18">
        <v>0</v>
      </c>
      <c r="G268" s="18">
        <v>0</v>
      </c>
      <c r="H268" s="18">
        <v>0</v>
      </c>
      <c r="I268" s="18">
        <v>0</v>
      </c>
      <c r="J268" s="19">
        <v>0</v>
      </c>
      <c r="K268" s="55">
        <v>0</v>
      </c>
      <c r="L268" s="17">
        <v>0</v>
      </c>
      <c r="M268" s="18">
        <v>0</v>
      </c>
      <c r="N268" s="19">
        <v>0</v>
      </c>
    </row>
    <row r="269" spans="2:14" ht="17.25" customHeight="1" x14ac:dyDescent="0.35">
      <c r="B269" s="592"/>
      <c r="C269" s="617"/>
      <c r="D269" s="87" t="s">
        <v>32</v>
      </c>
      <c r="E269" s="37">
        <v>0</v>
      </c>
      <c r="F269" s="35">
        <v>0</v>
      </c>
      <c r="G269" s="35">
        <v>0</v>
      </c>
      <c r="H269" s="35">
        <v>0</v>
      </c>
      <c r="I269" s="35">
        <v>0</v>
      </c>
      <c r="J269" s="39">
        <v>0</v>
      </c>
      <c r="K269" s="57">
        <v>0</v>
      </c>
      <c r="L269" s="38">
        <v>0</v>
      </c>
      <c r="M269" s="35">
        <v>0</v>
      </c>
      <c r="N269" s="39">
        <v>0</v>
      </c>
    </row>
    <row r="270" spans="2:14" ht="13.9" thickBot="1" x14ac:dyDescent="0.4">
      <c r="B270" s="592"/>
      <c r="C270" s="619"/>
      <c r="D270" s="88" t="s">
        <v>33</v>
      </c>
      <c r="E270" s="45">
        <v>0</v>
      </c>
      <c r="F270" s="26">
        <v>0</v>
      </c>
      <c r="G270" s="26">
        <v>0</v>
      </c>
      <c r="H270" s="26">
        <v>0</v>
      </c>
      <c r="I270" s="26">
        <v>0</v>
      </c>
      <c r="J270" s="27">
        <v>0</v>
      </c>
      <c r="K270" s="83">
        <v>0</v>
      </c>
      <c r="L270" s="25">
        <v>0</v>
      </c>
      <c r="M270" s="26">
        <v>0</v>
      </c>
      <c r="N270" s="27">
        <v>0</v>
      </c>
    </row>
    <row r="271" spans="2:14" x14ac:dyDescent="0.35">
      <c r="B271" s="592"/>
      <c r="C271" s="615" t="s">
        <v>28</v>
      </c>
      <c r="D271" s="89" t="s">
        <v>34</v>
      </c>
      <c r="E271" s="55">
        <v>0</v>
      </c>
      <c r="F271" s="18">
        <v>0</v>
      </c>
      <c r="G271" s="18">
        <v>0</v>
      </c>
      <c r="H271" s="18">
        <v>0</v>
      </c>
      <c r="I271" s="18">
        <v>0</v>
      </c>
      <c r="J271" s="19">
        <v>0</v>
      </c>
      <c r="K271" s="55">
        <v>0</v>
      </c>
      <c r="L271" s="17">
        <v>0</v>
      </c>
      <c r="M271" s="18">
        <v>0</v>
      </c>
      <c r="N271" s="19">
        <v>0</v>
      </c>
    </row>
    <row r="272" spans="2:14" x14ac:dyDescent="0.35">
      <c r="B272" s="592"/>
      <c r="C272" s="617"/>
      <c r="D272" s="90" t="s">
        <v>36</v>
      </c>
      <c r="E272" s="57">
        <v>0</v>
      </c>
      <c r="F272" s="35">
        <v>0</v>
      </c>
      <c r="G272" s="35">
        <v>0</v>
      </c>
      <c r="H272" s="35">
        <v>0</v>
      </c>
      <c r="I272" s="35">
        <v>0</v>
      </c>
      <c r="J272" s="39">
        <v>0</v>
      </c>
      <c r="K272" s="57">
        <v>0</v>
      </c>
      <c r="L272" s="38">
        <v>0</v>
      </c>
      <c r="M272" s="35">
        <v>0</v>
      </c>
      <c r="N272" s="39">
        <v>0</v>
      </c>
    </row>
    <row r="273" spans="2:14" x14ac:dyDescent="0.35">
      <c r="B273" s="592"/>
      <c r="C273" s="617"/>
      <c r="D273" s="90" t="s">
        <v>35</v>
      </c>
      <c r="E273" s="57">
        <v>0</v>
      </c>
      <c r="F273" s="35">
        <v>0</v>
      </c>
      <c r="G273" s="35">
        <v>0</v>
      </c>
      <c r="H273" s="35">
        <v>0</v>
      </c>
      <c r="I273" s="35">
        <v>0</v>
      </c>
      <c r="J273" s="39">
        <v>0</v>
      </c>
      <c r="K273" s="57">
        <v>0</v>
      </c>
      <c r="L273" s="38">
        <v>0</v>
      </c>
      <c r="M273" s="35">
        <v>0</v>
      </c>
      <c r="N273" s="39">
        <v>0</v>
      </c>
    </row>
    <row r="274" spans="2:14" ht="15.75" customHeight="1" thickBot="1" x14ac:dyDescent="0.4">
      <c r="B274" s="592"/>
      <c r="C274" s="619"/>
      <c r="D274" s="91" t="s">
        <v>37</v>
      </c>
      <c r="E274" s="45">
        <v>0</v>
      </c>
      <c r="F274" s="26">
        <v>0</v>
      </c>
      <c r="G274" s="26">
        <v>0</v>
      </c>
      <c r="H274" s="26">
        <v>0</v>
      </c>
      <c r="I274" s="26">
        <v>0</v>
      </c>
      <c r="J274" s="27">
        <v>0</v>
      </c>
      <c r="K274" s="83">
        <v>0</v>
      </c>
      <c r="L274" s="25">
        <v>0</v>
      </c>
      <c r="M274" s="26">
        <v>0</v>
      </c>
      <c r="N274" s="27">
        <v>0</v>
      </c>
    </row>
    <row r="275" spans="2:14" ht="24" customHeight="1" x14ac:dyDescent="0.35">
      <c r="B275" s="592"/>
      <c r="C275" s="615" t="s">
        <v>86</v>
      </c>
      <c r="D275" s="86" t="s">
        <v>29</v>
      </c>
      <c r="E275" s="280">
        <v>0</v>
      </c>
      <c r="F275" s="301">
        <v>1</v>
      </c>
      <c r="G275" s="301">
        <v>2</v>
      </c>
      <c r="H275" s="301">
        <v>2</v>
      </c>
      <c r="I275" s="301">
        <v>3</v>
      </c>
      <c r="J275" s="282">
        <v>4</v>
      </c>
      <c r="K275" s="280">
        <v>0</v>
      </c>
      <c r="L275" s="283">
        <v>4</v>
      </c>
      <c r="M275" s="281">
        <v>0</v>
      </c>
      <c r="N275" s="282">
        <v>4</v>
      </c>
    </row>
    <row r="276" spans="2:14" ht="24.75" customHeight="1" thickBot="1" x14ac:dyDescent="0.4">
      <c r="B276" s="592"/>
      <c r="C276" s="619"/>
      <c r="D276" s="88" t="s">
        <v>30</v>
      </c>
      <c r="E276" s="289">
        <v>0</v>
      </c>
      <c r="F276" s="305">
        <v>0</v>
      </c>
      <c r="G276" s="291">
        <v>0</v>
      </c>
      <c r="H276" s="291">
        <v>0</v>
      </c>
      <c r="I276" s="291">
        <v>0</v>
      </c>
      <c r="J276" s="306">
        <v>0</v>
      </c>
      <c r="K276" s="294">
        <v>0</v>
      </c>
      <c r="L276" s="314">
        <v>0</v>
      </c>
      <c r="M276" s="292">
        <v>0</v>
      </c>
      <c r="N276" s="306">
        <v>0</v>
      </c>
    </row>
    <row r="277" spans="2:14" ht="15.75" customHeight="1" x14ac:dyDescent="0.35">
      <c r="B277" s="592"/>
      <c r="C277" s="615" t="s">
        <v>85</v>
      </c>
      <c r="D277" s="89" t="s">
        <v>72</v>
      </c>
      <c r="E277" s="55">
        <v>0</v>
      </c>
      <c r="F277" s="18">
        <v>0</v>
      </c>
      <c r="G277" s="18">
        <v>1</v>
      </c>
      <c r="H277" s="18">
        <v>0</v>
      </c>
      <c r="I277" s="18">
        <v>1</v>
      </c>
      <c r="J277" s="19">
        <v>2</v>
      </c>
      <c r="K277" s="55">
        <v>0</v>
      </c>
      <c r="L277" s="283">
        <v>2</v>
      </c>
      <c r="M277" s="301">
        <v>0</v>
      </c>
      <c r="N277" s="19">
        <v>2</v>
      </c>
    </row>
    <row r="278" spans="2:14" ht="19.5" customHeight="1" thickBot="1" x14ac:dyDescent="0.4">
      <c r="B278" s="592"/>
      <c r="C278" s="619"/>
      <c r="D278" s="88" t="s">
        <v>73</v>
      </c>
      <c r="E278" s="83">
        <v>0</v>
      </c>
      <c r="F278" s="26">
        <v>1</v>
      </c>
      <c r="G278" s="26">
        <v>1</v>
      </c>
      <c r="H278" s="305">
        <v>2</v>
      </c>
      <c r="I278" s="26">
        <v>2</v>
      </c>
      <c r="J278" s="27">
        <v>2</v>
      </c>
      <c r="K278" s="83">
        <v>0</v>
      </c>
      <c r="L278" s="25">
        <v>2</v>
      </c>
      <c r="M278" s="26">
        <v>0</v>
      </c>
      <c r="N278" s="27">
        <v>2</v>
      </c>
    </row>
    <row r="279" spans="2:14" ht="18.600000000000001" customHeight="1" x14ac:dyDescent="0.35">
      <c r="B279" s="592"/>
      <c r="C279" s="620" t="s">
        <v>89</v>
      </c>
      <c r="D279" s="89" t="s">
        <v>248</v>
      </c>
      <c r="E279" s="55">
        <v>0</v>
      </c>
      <c r="F279" s="18">
        <v>0</v>
      </c>
      <c r="G279" s="18">
        <v>0</v>
      </c>
      <c r="H279" s="18">
        <v>0</v>
      </c>
      <c r="I279" s="281">
        <v>0</v>
      </c>
      <c r="J279" s="282">
        <v>0</v>
      </c>
      <c r="K279" s="55">
        <v>0</v>
      </c>
      <c r="L279" s="17">
        <v>0</v>
      </c>
      <c r="M279" s="18">
        <v>0</v>
      </c>
      <c r="N279" s="19">
        <v>0</v>
      </c>
    </row>
    <row r="280" spans="2:14" ht="18" customHeight="1" x14ac:dyDescent="0.35">
      <c r="B280" s="592"/>
      <c r="C280" s="621"/>
      <c r="D280" s="90" t="s">
        <v>249</v>
      </c>
      <c r="E280" s="55">
        <v>0</v>
      </c>
      <c r="F280" s="18">
        <v>1</v>
      </c>
      <c r="G280" s="18">
        <v>2</v>
      </c>
      <c r="H280" s="18">
        <v>2</v>
      </c>
      <c r="I280" s="301">
        <v>3</v>
      </c>
      <c r="J280" s="282">
        <v>3</v>
      </c>
      <c r="K280" s="55">
        <v>0</v>
      </c>
      <c r="L280" s="283">
        <v>3</v>
      </c>
      <c r="M280" s="281">
        <v>0</v>
      </c>
      <c r="N280" s="282">
        <v>3</v>
      </c>
    </row>
    <row r="281" spans="2:14" ht="17.45" customHeight="1" x14ac:dyDescent="0.35">
      <c r="B281" s="592"/>
      <c r="C281" s="621"/>
      <c r="D281" s="90" t="s">
        <v>93</v>
      </c>
      <c r="E281" s="55">
        <v>0</v>
      </c>
      <c r="F281" s="18">
        <v>0</v>
      </c>
      <c r="G281" s="18">
        <v>0</v>
      </c>
      <c r="H281" s="18">
        <v>0</v>
      </c>
      <c r="I281" s="281">
        <v>0</v>
      </c>
      <c r="J281" s="303">
        <v>0</v>
      </c>
      <c r="K281" s="55">
        <v>0</v>
      </c>
      <c r="L281" s="17">
        <v>0</v>
      </c>
      <c r="M281" s="18">
        <v>0</v>
      </c>
      <c r="N281" s="19">
        <v>0</v>
      </c>
    </row>
    <row r="282" spans="2:14" ht="15.6" customHeight="1" x14ac:dyDescent="0.35">
      <c r="B282" s="592"/>
      <c r="C282" s="621"/>
      <c r="D282" s="90" t="s">
        <v>94</v>
      </c>
      <c r="E282" s="55">
        <v>0</v>
      </c>
      <c r="F282" s="18">
        <v>0</v>
      </c>
      <c r="G282" s="18">
        <v>0</v>
      </c>
      <c r="H282" s="18">
        <v>0</v>
      </c>
      <c r="I282" s="18">
        <v>0</v>
      </c>
      <c r="J282" s="19">
        <v>0</v>
      </c>
      <c r="K282" s="55">
        <v>0</v>
      </c>
      <c r="L282" s="17">
        <v>0</v>
      </c>
      <c r="M282" s="18">
        <v>0</v>
      </c>
      <c r="N282" s="19">
        <v>0</v>
      </c>
    </row>
    <row r="283" spans="2:14" ht="15.95" customHeight="1" x14ac:dyDescent="0.35">
      <c r="B283" s="592"/>
      <c r="C283" s="621"/>
      <c r="D283" s="90" t="s">
        <v>95</v>
      </c>
      <c r="E283" s="55">
        <v>0</v>
      </c>
      <c r="F283" s="18">
        <v>0</v>
      </c>
      <c r="G283" s="18">
        <v>0</v>
      </c>
      <c r="H283" s="18">
        <v>0</v>
      </c>
      <c r="I283" s="18">
        <v>0</v>
      </c>
      <c r="J283" s="19">
        <v>0</v>
      </c>
      <c r="K283" s="55">
        <v>0</v>
      </c>
      <c r="L283" s="17">
        <v>0</v>
      </c>
      <c r="M283" s="18">
        <v>0</v>
      </c>
      <c r="N283" s="19">
        <v>0</v>
      </c>
    </row>
    <row r="284" spans="2:14" ht="15.95" customHeight="1" x14ac:dyDescent="0.35">
      <c r="B284" s="592"/>
      <c r="C284" s="621"/>
      <c r="D284" s="90" t="s">
        <v>96</v>
      </c>
      <c r="E284" s="55">
        <v>0</v>
      </c>
      <c r="F284" s="18">
        <v>0</v>
      </c>
      <c r="G284" s="18">
        <v>0</v>
      </c>
      <c r="H284" s="18">
        <v>0</v>
      </c>
      <c r="I284" s="18">
        <v>0</v>
      </c>
      <c r="J284" s="19">
        <v>0</v>
      </c>
      <c r="K284" s="55">
        <v>0</v>
      </c>
      <c r="L284" s="17">
        <v>0</v>
      </c>
      <c r="M284" s="18">
        <v>0</v>
      </c>
      <c r="N284" s="19">
        <v>0</v>
      </c>
    </row>
    <row r="285" spans="2:14" ht="15" customHeight="1" x14ac:dyDescent="0.35">
      <c r="B285" s="592"/>
      <c r="C285" s="621"/>
      <c r="D285" s="90" t="s">
        <v>97</v>
      </c>
      <c r="E285" s="55">
        <v>0</v>
      </c>
      <c r="F285" s="18">
        <v>0</v>
      </c>
      <c r="G285" s="18">
        <v>0</v>
      </c>
      <c r="H285" s="18">
        <v>0</v>
      </c>
      <c r="I285" s="18">
        <v>0</v>
      </c>
      <c r="J285" s="19">
        <v>0</v>
      </c>
      <c r="K285" s="55">
        <v>0</v>
      </c>
      <c r="L285" s="17">
        <v>0</v>
      </c>
      <c r="M285" s="18">
        <v>0</v>
      </c>
      <c r="N285" s="19">
        <v>0</v>
      </c>
    </row>
    <row r="286" spans="2:14" ht="15.75" customHeight="1" thickBot="1" x14ac:dyDescent="0.4">
      <c r="B286" s="592"/>
      <c r="C286" s="622"/>
      <c r="D286" s="91" t="s">
        <v>98</v>
      </c>
      <c r="E286" s="126">
        <v>0</v>
      </c>
      <c r="F286" s="26">
        <v>0</v>
      </c>
      <c r="G286" s="63">
        <v>0</v>
      </c>
      <c r="H286" s="63">
        <v>0</v>
      </c>
      <c r="I286" s="63">
        <v>0</v>
      </c>
      <c r="J286" s="27">
        <v>1</v>
      </c>
      <c r="K286" s="45">
        <v>0</v>
      </c>
      <c r="L286" s="66">
        <v>1</v>
      </c>
      <c r="M286" s="63">
        <v>0</v>
      </c>
      <c r="N286" s="27">
        <v>1</v>
      </c>
    </row>
    <row r="287" spans="2:14" ht="17.25" customHeight="1" x14ac:dyDescent="0.35">
      <c r="B287" s="592"/>
      <c r="C287" s="620" t="s">
        <v>90</v>
      </c>
      <c r="D287" s="86" t="s">
        <v>87</v>
      </c>
      <c r="E287" s="280">
        <v>0</v>
      </c>
      <c r="F287" s="301">
        <v>1</v>
      </c>
      <c r="G287" s="301">
        <v>2</v>
      </c>
      <c r="H287" s="301">
        <v>2</v>
      </c>
      <c r="I287" s="301">
        <v>3</v>
      </c>
      <c r="J287" s="282">
        <v>4</v>
      </c>
      <c r="K287" s="308">
        <v>0</v>
      </c>
      <c r="L287" s="301">
        <v>4</v>
      </c>
      <c r="M287" s="281">
        <v>0</v>
      </c>
      <c r="N287" s="301">
        <v>4</v>
      </c>
    </row>
    <row r="288" spans="2:14" ht="22.5" customHeight="1" thickBot="1" x14ac:dyDescent="0.4">
      <c r="B288" s="592"/>
      <c r="C288" s="622"/>
      <c r="D288" s="91" t="s">
        <v>88</v>
      </c>
      <c r="E288" s="289">
        <v>0</v>
      </c>
      <c r="F288" s="290">
        <v>0</v>
      </c>
      <c r="G288" s="291">
        <v>0</v>
      </c>
      <c r="H288" s="291">
        <v>0</v>
      </c>
      <c r="I288" s="291">
        <v>0</v>
      </c>
      <c r="J288" s="306">
        <v>0</v>
      </c>
      <c r="K288" s="315">
        <v>0</v>
      </c>
      <c r="L288" s="290">
        <v>0</v>
      </c>
      <c r="M288" s="290">
        <v>0</v>
      </c>
      <c r="N288" s="293">
        <v>0</v>
      </c>
    </row>
    <row r="289" spans="1:53" ht="15.75" customHeight="1" x14ac:dyDescent="0.35">
      <c r="B289" s="592"/>
      <c r="C289" s="620" t="s">
        <v>91</v>
      </c>
      <c r="D289" s="86" t="s">
        <v>29</v>
      </c>
      <c r="E289" s="55">
        <v>0</v>
      </c>
      <c r="F289" s="18">
        <v>1</v>
      </c>
      <c r="G289" s="18">
        <v>2</v>
      </c>
      <c r="H289" s="18">
        <v>2</v>
      </c>
      <c r="I289" s="18">
        <v>2</v>
      </c>
      <c r="J289" s="19">
        <v>3</v>
      </c>
      <c r="K289" s="55">
        <v>0</v>
      </c>
      <c r="L289" s="302">
        <v>3</v>
      </c>
      <c r="M289" s="281">
        <v>0</v>
      </c>
      <c r="N289" s="303">
        <v>3</v>
      </c>
    </row>
    <row r="290" spans="1:53" ht="15.75" customHeight="1" thickBot="1" x14ac:dyDescent="0.4">
      <c r="B290" s="592"/>
      <c r="C290" s="622"/>
      <c r="D290" s="91" t="s">
        <v>30</v>
      </c>
      <c r="E290" s="126">
        <v>0</v>
      </c>
      <c r="F290" s="26">
        <v>0</v>
      </c>
      <c r="G290" s="63">
        <v>0</v>
      </c>
      <c r="H290" s="63">
        <v>0</v>
      </c>
      <c r="I290" s="63">
        <v>1</v>
      </c>
      <c r="J290" s="27">
        <v>1</v>
      </c>
      <c r="K290" s="45">
        <v>0</v>
      </c>
      <c r="L290" s="295">
        <v>1</v>
      </c>
      <c r="M290" s="292">
        <v>0</v>
      </c>
      <c r="N290" s="293">
        <v>1</v>
      </c>
    </row>
    <row r="291" spans="1:53" ht="15.75" customHeight="1" x14ac:dyDescent="0.35">
      <c r="B291" s="592"/>
      <c r="C291" s="620" t="s">
        <v>92</v>
      </c>
      <c r="D291" s="176" t="s">
        <v>199</v>
      </c>
      <c r="E291" s="316">
        <v>0</v>
      </c>
      <c r="F291" s="317">
        <v>0</v>
      </c>
      <c r="G291" s="317">
        <v>0</v>
      </c>
      <c r="H291" s="317">
        <v>0</v>
      </c>
      <c r="I291" s="318">
        <v>0</v>
      </c>
      <c r="J291" s="319">
        <v>0</v>
      </c>
      <c r="K291" s="316">
        <v>0</v>
      </c>
      <c r="L291" s="320">
        <v>0</v>
      </c>
      <c r="M291" s="317">
        <v>0</v>
      </c>
      <c r="N291" s="321">
        <v>0</v>
      </c>
    </row>
    <row r="292" spans="1:53" ht="15.75" customHeight="1" x14ac:dyDescent="0.35">
      <c r="B292" s="592"/>
      <c r="C292" s="621"/>
      <c r="D292" s="322" t="s">
        <v>212</v>
      </c>
      <c r="E292" s="284">
        <v>0</v>
      </c>
      <c r="F292" s="285">
        <v>0</v>
      </c>
      <c r="G292" s="286">
        <v>1</v>
      </c>
      <c r="H292" s="286">
        <v>0</v>
      </c>
      <c r="I292" s="286">
        <v>1</v>
      </c>
      <c r="J292" s="323">
        <v>2</v>
      </c>
      <c r="K292" s="284">
        <v>0</v>
      </c>
      <c r="L292" s="288">
        <v>2</v>
      </c>
      <c r="M292" s="286">
        <v>0</v>
      </c>
      <c r="N292" s="323">
        <v>2</v>
      </c>
    </row>
    <row r="293" spans="1:53" ht="15.75" customHeight="1" x14ac:dyDescent="0.35">
      <c r="B293" s="592"/>
      <c r="C293" s="621"/>
      <c r="D293" s="322" t="s">
        <v>200</v>
      </c>
      <c r="E293" s="284">
        <v>0</v>
      </c>
      <c r="F293" s="285">
        <v>0</v>
      </c>
      <c r="G293" s="285">
        <v>0</v>
      </c>
      <c r="H293" s="285">
        <v>0</v>
      </c>
      <c r="I293" s="286">
        <v>0</v>
      </c>
      <c r="J293" s="287">
        <v>0</v>
      </c>
      <c r="K293" s="284">
        <v>0</v>
      </c>
      <c r="L293" s="324">
        <v>0</v>
      </c>
      <c r="M293" s="285">
        <v>0</v>
      </c>
      <c r="N293" s="323">
        <v>0</v>
      </c>
    </row>
    <row r="294" spans="1:53" ht="18.75" customHeight="1" x14ac:dyDescent="0.35">
      <c r="B294" s="592"/>
      <c r="C294" s="621"/>
      <c r="D294" s="322" t="s">
        <v>201</v>
      </c>
      <c r="E294" s="284">
        <v>0</v>
      </c>
      <c r="F294" s="286">
        <v>0</v>
      </c>
      <c r="G294" s="286">
        <v>0</v>
      </c>
      <c r="H294" s="286">
        <v>0</v>
      </c>
      <c r="I294" s="286">
        <v>0</v>
      </c>
      <c r="J294" s="287">
        <v>0</v>
      </c>
      <c r="K294" s="284">
        <v>0</v>
      </c>
      <c r="L294" s="288">
        <v>0</v>
      </c>
      <c r="M294" s="285">
        <v>0</v>
      </c>
      <c r="N294" s="323">
        <v>2</v>
      </c>
    </row>
    <row r="295" spans="1:53" ht="15.75" customHeight="1" x14ac:dyDescent="0.35">
      <c r="B295" s="592"/>
      <c r="C295" s="621"/>
      <c r="D295" s="322" t="s">
        <v>202</v>
      </c>
      <c r="E295" s="284">
        <v>0</v>
      </c>
      <c r="F295" s="286">
        <v>0</v>
      </c>
      <c r="G295" s="286">
        <v>0</v>
      </c>
      <c r="H295" s="286">
        <v>1</v>
      </c>
      <c r="I295" s="286">
        <v>1</v>
      </c>
      <c r="J295" s="287">
        <v>1</v>
      </c>
      <c r="K295" s="284">
        <v>0</v>
      </c>
      <c r="L295" s="288">
        <v>1</v>
      </c>
      <c r="M295" s="285">
        <v>0</v>
      </c>
      <c r="N295" s="287">
        <v>1</v>
      </c>
    </row>
    <row r="296" spans="1:53" ht="16.5" customHeight="1" x14ac:dyDescent="0.35">
      <c r="B296" s="592"/>
      <c r="C296" s="621"/>
      <c r="D296" s="322" t="s">
        <v>206</v>
      </c>
      <c r="E296" s="284">
        <v>0</v>
      </c>
      <c r="F296" s="285">
        <v>1</v>
      </c>
      <c r="G296" s="286">
        <v>1</v>
      </c>
      <c r="H296" s="286">
        <v>1</v>
      </c>
      <c r="I296" s="286">
        <v>1</v>
      </c>
      <c r="J296" s="287">
        <v>1</v>
      </c>
      <c r="K296" s="284">
        <v>0</v>
      </c>
      <c r="L296" s="288">
        <v>1</v>
      </c>
      <c r="M296" s="285">
        <v>0</v>
      </c>
      <c r="N296" s="287">
        <v>1</v>
      </c>
    </row>
    <row r="297" spans="1:53" ht="16.5" customHeight="1" x14ac:dyDescent="0.35">
      <c r="B297" s="592"/>
      <c r="C297" s="621"/>
      <c r="D297" s="322" t="s">
        <v>209</v>
      </c>
      <c r="E297" s="284">
        <v>0</v>
      </c>
      <c r="F297" s="286">
        <v>0</v>
      </c>
      <c r="G297" s="286">
        <v>0</v>
      </c>
      <c r="H297" s="286">
        <v>0</v>
      </c>
      <c r="I297" s="286">
        <v>0</v>
      </c>
      <c r="J297" s="287">
        <v>0</v>
      </c>
      <c r="K297" s="284">
        <v>0</v>
      </c>
      <c r="L297" s="288">
        <v>0</v>
      </c>
      <c r="M297" s="285">
        <v>0</v>
      </c>
      <c r="N297" s="287">
        <v>0</v>
      </c>
    </row>
    <row r="298" spans="1:53" ht="16.5" customHeight="1" thickBot="1" x14ac:dyDescent="0.4">
      <c r="B298" s="592"/>
      <c r="C298" s="622"/>
      <c r="D298" s="325" t="s">
        <v>203</v>
      </c>
      <c r="E298" s="326">
        <v>0</v>
      </c>
      <c r="F298" s="291">
        <v>0</v>
      </c>
      <c r="G298" s="291">
        <v>0</v>
      </c>
      <c r="H298" s="291">
        <v>0</v>
      </c>
      <c r="I298" s="291">
        <v>0</v>
      </c>
      <c r="J298" s="327">
        <v>0</v>
      </c>
      <c r="K298" s="326">
        <v>0</v>
      </c>
      <c r="L298" s="314">
        <v>0</v>
      </c>
      <c r="M298" s="292">
        <v>0</v>
      </c>
      <c r="N298" s="327">
        <v>0</v>
      </c>
    </row>
    <row r="299" spans="1:53" ht="15.75" customHeight="1" x14ac:dyDescent="0.35">
      <c r="B299" s="592"/>
      <c r="C299" s="615" t="s">
        <v>81</v>
      </c>
      <c r="D299" s="86" t="s">
        <v>82</v>
      </c>
      <c r="E299" s="280">
        <v>0</v>
      </c>
      <c r="F299" s="281">
        <v>1</v>
      </c>
      <c r="G299" s="281">
        <v>1</v>
      </c>
      <c r="H299" s="281">
        <v>2</v>
      </c>
      <c r="I299" s="281">
        <v>2</v>
      </c>
      <c r="J299" s="303">
        <v>2</v>
      </c>
      <c r="K299" s="280">
        <v>0</v>
      </c>
      <c r="L299" s="302">
        <v>2</v>
      </c>
      <c r="M299" s="281">
        <v>0</v>
      </c>
      <c r="N299" s="303">
        <v>2</v>
      </c>
    </row>
    <row r="300" spans="1:53" ht="17.100000000000001" customHeight="1" x14ac:dyDescent="0.35">
      <c r="B300" s="592"/>
      <c r="C300" s="621"/>
      <c r="D300" s="90" t="s">
        <v>83</v>
      </c>
      <c r="E300" s="280">
        <v>0</v>
      </c>
      <c r="F300" s="281">
        <v>0</v>
      </c>
      <c r="G300" s="281">
        <v>0</v>
      </c>
      <c r="H300" s="281">
        <v>0</v>
      </c>
      <c r="I300" s="281">
        <v>0</v>
      </c>
      <c r="J300" s="303">
        <v>0</v>
      </c>
      <c r="K300" s="280">
        <v>0</v>
      </c>
      <c r="L300" s="302">
        <v>0</v>
      </c>
      <c r="M300" s="281">
        <v>0</v>
      </c>
      <c r="N300" s="303">
        <v>0</v>
      </c>
    </row>
    <row r="301" spans="1:53" ht="16.5" customHeight="1" thickBot="1" x14ac:dyDescent="0.4">
      <c r="B301" s="593"/>
      <c r="C301" s="616"/>
      <c r="D301" s="88" t="s">
        <v>84</v>
      </c>
      <c r="E301" s="304">
        <v>0</v>
      </c>
      <c r="F301" s="290">
        <v>0</v>
      </c>
      <c r="G301" s="305">
        <v>1</v>
      </c>
      <c r="H301" s="290">
        <v>0</v>
      </c>
      <c r="I301" s="305">
        <v>1</v>
      </c>
      <c r="J301" s="306">
        <v>2</v>
      </c>
      <c r="K301" s="304">
        <v>0</v>
      </c>
      <c r="L301" s="307">
        <v>2</v>
      </c>
      <c r="M301" s="290">
        <v>0</v>
      </c>
      <c r="N301" s="306">
        <v>2</v>
      </c>
    </row>
    <row r="302" spans="1:53" s="270" customFormat="1" ht="21" customHeight="1" thickBot="1" x14ac:dyDescent="0.4">
      <c r="A302" s="264"/>
      <c r="B302" s="266"/>
      <c r="C302" s="267"/>
      <c r="D302" s="267"/>
      <c r="E302" s="268"/>
      <c r="F302" s="268"/>
      <c r="G302" s="268"/>
      <c r="H302" s="268"/>
      <c r="I302" s="268"/>
      <c r="J302" s="268"/>
      <c r="K302" s="268"/>
      <c r="L302" s="269"/>
      <c r="M302" s="268"/>
      <c r="N302" s="268"/>
      <c r="O302" s="264"/>
      <c r="P302" s="264"/>
      <c r="Q302" s="264"/>
      <c r="R302" s="264"/>
      <c r="S302" s="264"/>
      <c r="T302" s="264"/>
      <c r="U302" s="264"/>
      <c r="V302" s="264"/>
      <c r="W302" s="264"/>
      <c r="X302" s="264"/>
      <c r="Y302" s="264"/>
      <c r="Z302" s="264"/>
      <c r="AA302" s="264"/>
      <c r="AB302" s="264"/>
      <c r="AC302" s="264"/>
      <c r="AD302" s="264"/>
      <c r="AE302" s="264"/>
      <c r="AF302" s="264"/>
      <c r="AG302" s="264"/>
      <c r="AH302" s="264"/>
      <c r="AI302" s="264"/>
      <c r="AJ302" s="264"/>
      <c r="AK302" s="264"/>
      <c r="AL302" s="264"/>
      <c r="AM302" s="264"/>
      <c r="AN302" s="264"/>
      <c r="AO302" s="264"/>
      <c r="AP302" s="264"/>
      <c r="AQ302" s="264"/>
      <c r="AR302" s="264"/>
      <c r="AS302" s="264"/>
      <c r="AT302" s="264"/>
      <c r="AU302" s="264"/>
      <c r="AV302" s="264"/>
      <c r="AW302" s="264"/>
      <c r="AX302" s="264"/>
      <c r="AY302" s="264"/>
      <c r="AZ302" s="264"/>
      <c r="BA302" s="264"/>
    </row>
    <row r="303" spans="1:53" ht="57.6" customHeight="1" thickBot="1" x14ac:dyDescent="0.55000000000000004">
      <c r="B303" s="205" t="s">
        <v>9</v>
      </c>
      <c r="C303" s="205" t="s">
        <v>51</v>
      </c>
      <c r="D303" s="208" t="s">
        <v>52</v>
      </c>
      <c r="E303" s="73" t="s">
        <v>192</v>
      </c>
      <c r="F303" s="7" t="s">
        <v>193</v>
      </c>
      <c r="G303" s="7" t="s">
        <v>194</v>
      </c>
      <c r="H303" s="7" t="s">
        <v>195</v>
      </c>
      <c r="I303" s="7" t="s">
        <v>196</v>
      </c>
      <c r="J303" s="8" t="s">
        <v>197</v>
      </c>
      <c r="K303" s="74" t="s">
        <v>23</v>
      </c>
      <c r="L303" s="75" t="s">
        <v>21</v>
      </c>
      <c r="M303" s="74" t="s">
        <v>22</v>
      </c>
      <c r="N303" s="8" t="s">
        <v>24</v>
      </c>
    </row>
    <row r="304" spans="1:53" ht="20.45" customHeight="1" thickBot="1" x14ac:dyDescent="0.4">
      <c r="B304" s="591" t="s">
        <v>60</v>
      </c>
      <c r="C304" s="116" t="s">
        <v>207</v>
      </c>
      <c r="D304" s="117" t="s">
        <v>204</v>
      </c>
      <c r="E304" s="328" t="e">
        <f>SUM(E258,E259)/GCD(SUM(E258,E259),SUM(E183,E184,E206,E207,E233,E234))&amp;":"&amp;SUM(E183,E184,E206,E207,E233,E234)/GCD(SUM(E258,E259),SUM(E183,E184,E206,E207,E233,E234))</f>
        <v>#DIV/0!</v>
      </c>
      <c r="F304" s="328" t="str">
        <f t="shared" ref="F304:N304" si="15">SUM(F258,F259)/GCD(SUM(F258,F259),SUM(F183,F184,F206,F207,F233,F234))&amp;":"&amp;SUM(F183,F184,F206,F207,F233,F234)/GCD(SUM(F258,F259),SUM(F183,F184,F206,F207,F233,F234))</f>
        <v>1:2</v>
      </c>
      <c r="G304" s="328" t="str">
        <f t="shared" si="15"/>
        <v>2:9</v>
      </c>
      <c r="H304" s="328" t="str">
        <f t="shared" si="15"/>
        <v>2:11</v>
      </c>
      <c r="I304" s="328" t="str">
        <f t="shared" si="15"/>
        <v>3:11</v>
      </c>
      <c r="J304" s="329" t="str">
        <f t="shared" si="15"/>
        <v>4:11</v>
      </c>
      <c r="K304" s="330" t="e">
        <f t="shared" si="15"/>
        <v>#DIV/0!</v>
      </c>
      <c r="L304" s="328" t="str">
        <f t="shared" si="15"/>
        <v>4:11</v>
      </c>
      <c r="M304" s="328" t="e">
        <f t="shared" si="15"/>
        <v>#DIV/0!</v>
      </c>
      <c r="N304" s="329" t="str">
        <f t="shared" si="15"/>
        <v>4:11</v>
      </c>
    </row>
    <row r="305" spans="2:14" ht="15" customHeight="1" x14ac:dyDescent="0.35">
      <c r="B305" s="592"/>
      <c r="C305" s="615" t="s">
        <v>2</v>
      </c>
      <c r="D305" s="76" t="s">
        <v>0</v>
      </c>
      <c r="E305" s="147"/>
      <c r="F305" s="148"/>
      <c r="G305" s="148"/>
      <c r="H305" s="148"/>
      <c r="I305" s="148"/>
      <c r="J305" s="149"/>
      <c r="K305" s="55"/>
      <c r="L305" s="17"/>
      <c r="M305" s="18"/>
      <c r="N305" s="19"/>
    </row>
    <row r="306" spans="2:14" ht="15.75" customHeight="1" thickBot="1" x14ac:dyDescent="0.4">
      <c r="B306" s="592"/>
      <c r="C306" s="616"/>
      <c r="D306" s="77" t="s">
        <v>1</v>
      </c>
      <c r="E306" s="150"/>
      <c r="F306" s="151"/>
      <c r="G306" s="151"/>
      <c r="H306" s="22"/>
      <c r="I306" s="22"/>
      <c r="J306" s="61"/>
      <c r="K306" s="78"/>
      <c r="L306" s="25"/>
      <c r="M306" s="26"/>
      <c r="N306" s="27"/>
    </row>
    <row r="307" spans="2:14" ht="15.75" customHeight="1" x14ac:dyDescent="0.35">
      <c r="B307" s="592"/>
      <c r="C307" s="615" t="s">
        <v>25</v>
      </c>
      <c r="D307" s="79" t="s">
        <v>3</v>
      </c>
      <c r="E307" s="152"/>
      <c r="F307" s="153"/>
      <c r="G307" s="153"/>
      <c r="H307" s="14"/>
      <c r="I307" s="14"/>
      <c r="J307" s="32"/>
      <c r="K307" s="80"/>
      <c r="L307" s="31"/>
      <c r="M307" s="14"/>
      <c r="N307" s="32"/>
    </row>
    <row r="308" spans="2:14" ht="15.75" customHeight="1" x14ac:dyDescent="0.35">
      <c r="B308" s="592"/>
      <c r="C308" s="617"/>
      <c r="D308" s="331" t="s">
        <v>5</v>
      </c>
      <c r="E308" s="154"/>
      <c r="F308" s="155"/>
      <c r="G308" s="155"/>
      <c r="H308" s="35"/>
      <c r="I308" s="35"/>
      <c r="J308" s="39"/>
      <c r="K308" s="57"/>
      <c r="L308" s="38"/>
      <c r="M308" s="35"/>
      <c r="N308" s="39"/>
    </row>
    <row r="309" spans="2:14" ht="15.75" customHeight="1" x14ac:dyDescent="0.35">
      <c r="B309" s="592"/>
      <c r="C309" s="617"/>
      <c r="D309" s="105" t="s">
        <v>6</v>
      </c>
      <c r="E309" s="154"/>
      <c r="F309" s="155"/>
      <c r="G309" s="155"/>
      <c r="H309" s="35"/>
      <c r="I309" s="35"/>
      <c r="J309" s="39"/>
      <c r="K309" s="57"/>
      <c r="L309" s="38"/>
      <c r="M309" s="35"/>
      <c r="N309" s="39"/>
    </row>
    <row r="310" spans="2:14" ht="15.75" customHeight="1" thickBot="1" x14ac:dyDescent="0.4">
      <c r="B310" s="592"/>
      <c r="C310" s="616"/>
      <c r="D310" s="108" t="s">
        <v>4</v>
      </c>
      <c r="E310" s="156"/>
      <c r="F310" s="157"/>
      <c r="G310" s="157"/>
      <c r="H310" s="26"/>
      <c r="I310" s="26"/>
      <c r="J310" s="27"/>
      <c r="K310" s="83"/>
      <c r="L310" s="25"/>
      <c r="M310" s="26"/>
      <c r="N310" s="27"/>
    </row>
    <row r="311" spans="2:14" x14ac:dyDescent="0.35">
      <c r="B311" s="592"/>
      <c r="C311" s="615" t="s">
        <v>26</v>
      </c>
      <c r="D311" s="84" t="s">
        <v>7</v>
      </c>
      <c r="E311" s="147"/>
      <c r="F311" s="148"/>
      <c r="G311" s="148"/>
      <c r="H311" s="18"/>
      <c r="I311" s="18"/>
      <c r="J311" s="19"/>
      <c r="K311" s="55"/>
      <c r="L311" s="17"/>
      <c r="M311" s="18"/>
      <c r="N311" s="19"/>
    </row>
    <row r="312" spans="2:14" ht="16.5" customHeight="1" thickBot="1" x14ac:dyDescent="0.4">
      <c r="B312" s="592"/>
      <c r="C312" s="616"/>
      <c r="D312" s="85" t="s">
        <v>8</v>
      </c>
      <c r="E312" s="156"/>
      <c r="F312" s="157"/>
      <c r="G312" s="157"/>
      <c r="H312" s="26"/>
      <c r="I312" s="26"/>
      <c r="J312" s="27"/>
      <c r="K312" s="83"/>
      <c r="L312" s="25"/>
      <c r="M312" s="26"/>
      <c r="N312" s="27"/>
    </row>
    <row r="313" spans="2:14" ht="16.5" customHeight="1" x14ac:dyDescent="0.35">
      <c r="B313" s="592"/>
      <c r="C313" s="618" t="s">
        <v>62</v>
      </c>
      <c r="D313" s="86" t="s">
        <v>29</v>
      </c>
      <c r="E313" s="147"/>
      <c r="F313" s="148"/>
      <c r="G313" s="148"/>
      <c r="H313" s="18"/>
      <c r="I313" s="18"/>
      <c r="J313" s="19"/>
      <c r="K313" s="55"/>
      <c r="L313" s="17"/>
      <c r="M313" s="18"/>
      <c r="N313" s="19"/>
    </row>
    <row r="314" spans="2:14" ht="15.75" customHeight="1" thickBot="1" x14ac:dyDescent="0.4">
      <c r="B314" s="592"/>
      <c r="C314" s="619"/>
      <c r="D314" s="85" t="s">
        <v>30</v>
      </c>
      <c r="E314" s="156"/>
      <c r="F314" s="157"/>
      <c r="G314" s="157"/>
      <c r="H314" s="26"/>
      <c r="I314" s="26"/>
      <c r="J314" s="27"/>
      <c r="K314" s="83"/>
      <c r="L314" s="25"/>
      <c r="M314" s="26"/>
      <c r="N314" s="27"/>
    </row>
    <row r="315" spans="2:14" ht="15" customHeight="1" x14ac:dyDescent="0.35">
      <c r="B315" s="592"/>
      <c r="C315" s="615" t="s">
        <v>27</v>
      </c>
      <c r="D315" s="86" t="s">
        <v>31</v>
      </c>
      <c r="E315" s="147"/>
      <c r="F315" s="148"/>
      <c r="G315" s="148"/>
      <c r="H315" s="18"/>
      <c r="I315" s="18"/>
      <c r="J315" s="19"/>
      <c r="K315" s="55"/>
      <c r="L315" s="17"/>
      <c r="M315" s="18"/>
      <c r="N315" s="19"/>
    </row>
    <row r="316" spans="2:14" ht="18.75" customHeight="1" x14ac:dyDescent="0.35">
      <c r="B316" s="592"/>
      <c r="C316" s="617"/>
      <c r="D316" s="87" t="s">
        <v>32</v>
      </c>
      <c r="E316" s="154"/>
      <c r="F316" s="155"/>
      <c r="G316" s="155"/>
      <c r="H316" s="35"/>
      <c r="I316" s="35"/>
      <c r="J316" s="39"/>
      <c r="K316" s="57"/>
      <c r="L316" s="38"/>
      <c r="M316" s="35"/>
      <c r="N316" s="39"/>
    </row>
    <row r="317" spans="2:14" ht="13.9" thickBot="1" x14ac:dyDescent="0.4">
      <c r="B317" s="592"/>
      <c r="C317" s="619"/>
      <c r="D317" s="88" t="s">
        <v>33</v>
      </c>
      <c r="E317" s="156"/>
      <c r="F317" s="157"/>
      <c r="G317" s="157"/>
      <c r="H317" s="26"/>
      <c r="I317" s="26"/>
      <c r="J317" s="27"/>
      <c r="K317" s="83"/>
      <c r="L317" s="25"/>
      <c r="M317" s="26"/>
      <c r="N317" s="27"/>
    </row>
    <row r="318" spans="2:14" x14ac:dyDescent="0.35">
      <c r="B318" s="592"/>
      <c r="C318" s="615" t="s">
        <v>28</v>
      </c>
      <c r="D318" s="89" t="s">
        <v>34</v>
      </c>
      <c r="E318" s="160"/>
      <c r="F318" s="148"/>
      <c r="G318" s="148"/>
      <c r="H318" s="18"/>
      <c r="I318" s="18"/>
      <c r="J318" s="19"/>
      <c r="K318" s="55"/>
      <c r="L318" s="17"/>
      <c r="M318" s="18"/>
      <c r="N318" s="19"/>
    </row>
    <row r="319" spans="2:14" x14ac:dyDescent="0.35">
      <c r="B319" s="592"/>
      <c r="C319" s="617"/>
      <c r="D319" s="90" t="s">
        <v>36</v>
      </c>
      <c r="E319" s="161"/>
      <c r="F319" s="155"/>
      <c r="G319" s="155"/>
      <c r="H319" s="35"/>
      <c r="I319" s="35"/>
      <c r="J319" s="39"/>
      <c r="K319" s="57"/>
      <c r="L319" s="38"/>
      <c r="M319" s="35"/>
      <c r="N319" s="39"/>
    </row>
    <row r="320" spans="2:14" x14ac:dyDescent="0.35">
      <c r="B320" s="592"/>
      <c r="C320" s="617"/>
      <c r="D320" s="90" t="s">
        <v>35</v>
      </c>
      <c r="E320" s="161"/>
      <c r="F320" s="155"/>
      <c r="G320" s="155"/>
      <c r="H320" s="35"/>
      <c r="I320" s="35"/>
      <c r="J320" s="39"/>
      <c r="K320" s="57"/>
      <c r="L320" s="38"/>
      <c r="M320" s="35"/>
      <c r="N320" s="39"/>
    </row>
    <row r="321" spans="1:53" ht="15.75" customHeight="1" thickBot="1" x14ac:dyDescent="0.4">
      <c r="B321" s="592"/>
      <c r="C321" s="619"/>
      <c r="D321" s="88" t="s">
        <v>37</v>
      </c>
      <c r="E321" s="156"/>
      <c r="F321" s="157"/>
      <c r="G321" s="157"/>
      <c r="H321" s="26"/>
      <c r="I321" s="26"/>
      <c r="J321" s="27"/>
      <c r="K321" s="83"/>
      <c r="L321" s="25"/>
      <c r="M321" s="26"/>
      <c r="N321" s="27"/>
    </row>
    <row r="322" spans="1:53" x14ac:dyDescent="0.35">
      <c r="B322" s="592"/>
      <c r="C322" s="615" t="s">
        <v>85</v>
      </c>
      <c r="D322" s="89" t="s">
        <v>72</v>
      </c>
      <c r="E322" s="160"/>
      <c r="F322" s="148"/>
      <c r="G322" s="148"/>
      <c r="H322" s="18"/>
      <c r="I322" s="18"/>
      <c r="J322" s="19"/>
      <c r="K322" s="55"/>
      <c r="L322" s="17"/>
      <c r="M322" s="18"/>
      <c r="N322" s="19"/>
    </row>
    <row r="323" spans="1:53" ht="15.75" customHeight="1" thickBot="1" x14ac:dyDescent="0.4">
      <c r="B323" s="593"/>
      <c r="C323" s="617"/>
      <c r="D323" s="88" t="s">
        <v>73</v>
      </c>
      <c r="E323" s="156"/>
      <c r="F323" s="157"/>
      <c r="G323" s="157"/>
      <c r="H323" s="26"/>
      <c r="I323" s="26"/>
      <c r="J323" s="27"/>
      <c r="K323" s="83"/>
      <c r="L323" s="25"/>
      <c r="M323" s="26"/>
      <c r="N323" s="27"/>
    </row>
    <row r="324" spans="1:53" s="270" customFormat="1" ht="21" customHeight="1" thickBot="1" x14ac:dyDescent="0.4">
      <c r="A324" s="264"/>
      <c r="B324" s="266"/>
      <c r="C324" s="267"/>
      <c r="D324" s="267"/>
      <c r="E324" s="268"/>
      <c r="F324" s="268"/>
      <c r="G324" s="268"/>
      <c r="H324" s="268"/>
      <c r="I324" s="268"/>
      <c r="J324" s="268"/>
      <c r="K324" s="268"/>
      <c r="L324" s="269"/>
      <c r="M324" s="268"/>
      <c r="N324" s="268"/>
      <c r="O324" s="264"/>
      <c r="P324" s="264"/>
      <c r="Q324" s="264"/>
      <c r="R324" s="264"/>
      <c r="S324" s="264"/>
      <c r="T324" s="264"/>
      <c r="U324" s="264"/>
      <c r="V324" s="264"/>
      <c r="W324" s="264"/>
      <c r="X324" s="264"/>
      <c r="Y324" s="264"/>
      <c r="Z324" s="264"/>
      <c r="AA324" s="264"/>
      <c r="AB324" s="264"/>
      <c r="AC324" s="264"/>
      <c r="AD324" s="264"/>
      <c r="AE324" s="264"/>
      <c r="AF324" s="264"/>
      <c r="AG324" s="264"/>
      <c r="AH324" s="264"/>
      <c r="AI324" s="264"/>
      <c r="AJ324" s="264"/>
      <c r="AK324" s="264"/>
      <c r="AL324" s="264"/>
      <c r="AM324" s="264"/>
      <c r="AN324" s="264"/>
      <c r="AO324" s="264"/>
      <c r="AP324" s="264"/>
      <c r="AQ324" s="264"/>
      <c r="AR324" s="264"/>
      <c r="AS324" s="264"/>
      <c r="AT324" s="264"/>
      <c r="AU324" s="264"/>
      <c r="AV324" s="264"/>
      <c r="AW324" s="264"/>
      <c r="AX324" s="264"/>
      <c r="AY324" s="264"/>
      <c r="AZ324" s="264"/>
      <c r="BA324" s="264"/>
    </row>
    <row r="325" spans="1:53" ht="59.25" customHeight="1" thickBot="1" x14ac:dyDescent="0.55000000000000004">
      <c r="B325" s="205" t="s">
        <v>9</v>
      </c>
      <c r="C325" s="205" t="s">
        <v>51</v>
      </c>
      <c r="D325" s="208" t="s">
        <v>52</v>
      </c>
      <c r="E325" s="73" t="s">
        <v>192</v>
      </c>
      <c r="F325" s="7" t="s">
        <v>193</v>
      </c>
      <c r="G325" s="7" t="s">
        <v>194</v>
      </c>
      <c r="H325" s="7" t="s">
        <v>195</v>
      </c>
      <c r="I325" s="7" t="s">
        <v>196</v>
      </c>
      <c r="J325" s="8" t="s">
        <v>197</v>
      </c>
      <c r="K325" s="74" t="s">
        <v>23</v>
      </c>
      <c r="L325" s="75" t="s">
        <v>21</v>
      </c>
      <c r="M325" s="74" t="s">
        <v>22</v>
      </c>
      <c r="N325" s="8" t="s">
        <v>24</v>
      </c>
    </row>
    <row r="326" spans="1:53" ht="23.1" customHeight="1" thickBot="1" x14ac:dyDescent="0.4">
      <c r="B326" s="591" t="s">
        <v>229</v>
      </c>
      <c r="C326" s="116" t="s">
        <v>205</v>
      </c>
      <c r="D326" s="117" t="s">
        <v>204</v>
      </c>
      <c r="E326" s="313" t="e">
        <f>SUM(E327:E328)/E171*100</f>
        <v>#DIV/0!</v>
      </c>
      <c r="F326" s="313">
        <f t="shared" ref="F326:H326" si="16">SUM(F327:F328)/F171*100</f>
        <v>100</v>
      </c>
      <c r="G326" s="313">
        <f t="shared" si="16"/>
        <v>100</v>
      </c>
      <c r="H326" s="313">
        <f t="shared" si="16"/>
        <v>100</v>
      </c>
      <c r="I326" s="313">
        <f t="shared" ref="I326" si="17">SUM(I327:I328)/I171*100</f>
        <v>100</v>
      </c>
      <c r="J326" s="300">
        <f t="shared" ref="J326:N326" si="18">SUM(J327:J328)/J171*100</f>
        <v>100</v>
      </c>
      <c r="K326" s="332" t="e">
        <f t="shared" si="18"/>
        <v>#DIV/0!</v>
      </c>
      <c r="L326" s="313">
        <f t="shared" si="18"/>
        <v>100</v>
      </c>
      <c r="M326" s="313" t="e">
        <f t="shared" si="18"/>
        <v>#DIV/0!</v>
      </c>
      <c r="N326" s="300">
        <f t="shared" si="18"/>
        <v>100</v>
      </c>
    </row>
    <row r="327" spans="1:53" ht="15" customHeight="1" x14ac:dyDescent="0.35">
      <c r="B327" s="592"/>
      <c r="C327" s="620" t="s">
        <v>2</v>
      </c>
      <c r="D327" s="76" t="s">
        <v>0</v>
      </c>
      <c r="E327" s="48">
        <v>0</v>
      </c>
      <c r="F327" s="18">
        <v>2</v>
      </c>
      <c r="G327" s="18">
        <v>6</v>
      </c>
      <c r="H327" s="18">
        <v>7</v>
      </c>
      <c r="I327" s="18">
        <v>7</v>
      </c>
      <c r="J327" s="19">
        <v>7</v>
      </c>
      <c r="K327" s="55">
        <v>0</v>
      </c>
      <c r="L327" s="17">
        <v>7</v>
      </c>
      <c r="M327" s="18">
        <v>0</v>
      </c>
      <c r="N327" s="19">
        <v>7</v>
      </c>
    </row>
    <row r="328" spans="1:53" ht="15.75" customHeight="1" thickBot="1" x14ac:dyDescent="0.4">
      <c r="B328" s="592"/>
      <c r="C328" s="622"/>
      <c r="D328" s="77" t="s">
        <v>1</v>
      </c>
      <c r="E328" s="24">
        <v>0</v>
      </c>
      <c r="F328" s="22">
        <v>1</v>
      </c>
      <c r="G328" s="22">
        <v>4</v>
      </c>
      <c r="H328" s="22">
        <v>6</v>
      </c>
      <c r="I328" s="22">
        <v>6</v>
      </c>
      <c r="J328" s="61">
        <v>6</v>
      </c>
      <c r="K328" s="78">
        <v>0</v>
      </c>
      <c r="L328" s="25">
        <v>6</v>
      </c>
      <c r="M328" s="26">
        <v>0</v>
      </c>
      <c r="N328" s="27">
        <v>6</v>
      </c>
    </row>
    <row r="329" spans="1:53" ht="15.75" customHeight="1" x14ac:dyDescent="0.35">
      <c r="B329" s="592"/>
      <c r="C329" s="615" t="s">
        <v>25</v>
      </c>
      <c r="D329" s="79" t="s">
        <v>3</v>
      </c>
      <c r="E329" s="16">
        <v>0</v>
      </c>
      <c r="F329" s="14">
        <v>0</v>
      </c>
      <c r="G329" s="14">
        <v>0</v>
      </c>
      <c r="H329" s="333">
        <v>0</v>
      </c>
      <c r="I329" s="14">
        <v>0</v>
      </c>
      <c r="J329" s="32">
        <v>0</v>
      </c>
      <c r="K329" s="80">
        <v>0</v>
      </c>
      <c r="L329" s="31">
        <v>0</v>
      </c>
      <c r="M329" s="14">
        <v>0</v>
      </c>
      <c r="N329" s="32">
        <v>0</v>
      </c>
    </row>
    <row r="330" spans="1:53" ht="15.75" customHeight="1" x14ac:dyDescent="0.35">
      <c r="B330" s="592"/>
      <c r="C330" s="617"/>
      <c r="D330" s="105" t="s">
        <v>5</v>
      </c>
      <c r="E330" s="37">
        <v>0</v>
      </c>
      <c r="F330" s="35">
        <v>0</v>
      </c>
      <c r="G330" s="35">
        <v>0</v>
      </c>
      <c r="H330" s="285">
        <v>0</v>
      </c>
      <c r="I330" s="35">
        <v>0</v>
      </c>
      <c r="J330" s="39">
        <v>0</v>
      </c>
      <c r="K330" s="57">
        <v>0</v>
      </c>
      <c r="L330" s="38">
        <v>0</v>
      </c>
      <c r="M330" s="35">
        <v>0</v>
      </c>
      <c r="N330" s="39">
        <v>0</v>
      </c>
    </row>
    <row r="331" spans="1:53" ht="15.75" customHeight="1" x14ac:dyDescent="0.35">
      <c r="B331" s="592"/>
      <c r="C331" s="617"/>
      <c r="D331" s="105" t="s">
        <v>6</v>
      </c>
      <c r="E331" s="37">
        <v>0</v>
      </c>
      <c r="F331" s="35">
        <v>3</v>
      </c>
      <c r="G331" s="35">
        <v>9</v>
      </c>
      <c r="H331" s="285">
        <v>11</v>
      </c>
      <c r="I331" s="35">
        <v>11</v>
      </c>
      <c r="J331" s="39">
        <v>11</v>
      </c>
      <c r="K331" s="57">
        <v>0</v>
      </c>
      <c r="L331" s="38">
        <v>11</v>
      </c>
      <c r="M331" s="35">
        <v>0</v>
      </c>
      <c r="N331" s="39">
        <v>11</v>
      </c>
    </row>
    <row r="332" spans="1:53" ht="15.75" customHeight="1" thickBot="1" x14ac:dyDescent="0.4">
      <c r="B332" s="592"/>
      <c r="C332" s="616"/>
      <c r="D332" s="108" t="s">
        <v>4</v>
      </c>
      <c r="E332" s="45">
        <v>0</v>
      </c>
      <c r="F332" s="26">
        <v>0</v>
      </c>
      <c r="G332" s="26">
        <v>1</v>
      </c>
      <c r="H332" s="305">
        <v>2</v>
      </c>
      <c r="I332" s="26">
        <v>2</v>
      </c>
      <c r="J332" s="27">
        <v>2</v>
      </c>
      <c r="K332" s="83">
        <v>0</v>
      </c>
      <c r="L332" s="25">
        <v>2</v>
      </c>
      <c r="M332" s="26">
        <v>0</v>
      </c>
      <c r="N332" s="27">
        <v>2</v>
      </c>
    </row>
    <row r="333" spans="1:53" x14ac:dyDescent="0.35">
      <c r="B333" s="592"/>
      <c r="C333" s="615" t="s">
        <v>26</v>
      </c>
      <c r="D333" s="84" t="s">
        <v>7</v>
      </c>
      <c r="E333" s="48">
        <v>0</v>
      </c>
      <c r="F333" s="18">
        <v>0</v>
      </c>
      <c r="G333" s="18">
        <v>1</v>
      </c>
      <c r="H333" s="281">
        <v>1</v>
      </c>
      <c r="I333" s="18">
        <v>1</v>
      </c>
      <c r="J333" s="19">
        <v>1</v>
      </c>
      <c r="K333" s="55">
        <v>0</v>
      </c>
      <c r="L333" s="17">
        <v>1</v>
      </c>
      <c r="M333" s="18">
        <v>0</v>
      </c>
      <c r="N333" s="19">
        <v>1</v>
      </c>
    </row>
    <row r="334" spans="1:53" ht="16.5" customHeight="1" thickBot="1" x14ac:dyDescent="0.4">
      <c r="B334" s="592"/>
      <c r="C334" s="616"/>
      <c r="D334" s="85" t="s">
        <v>8</v>
      </c>
      <c r="E334" s="45">
        <v>0</v>
      </c>
      <c r="F334" s="26">
        <v>3</v>
      </c>
      <c r="G334" s="26">
        <v>9</v>
      </c>
      <c r="H334" s="305">
        <v>12</v>
      </c>
      <c r="I334" s="26">
        <v>12</v>
      </c>
      <c r="J334" s="27">
        <v>12</v>
      </c>
      <c r="K334" s="83">
        <v>0</v>
      </c>
      <c r="L334" s="25">
        <v>12</v>
      </c>
      <c r="M334" s="26">
        <v>0</v>
      </c>
      <c r="N334" s="27">
        <v>12</v>
      </c>
    </row>
    <row r="335" spans="1:53" ht="16.5" customHeight="1" x14ac:dyDescent="0.35">
      <c r="B335" s="592"/>
      <c r="C335" s="618" t="s">
        <v>62</v>
      </c>
      <c r="D335" s="86" t="s">
        <v>29</v>
      </c>
      <c r="E335" s="48">
        <v>0</v>
      </c>
      <c r="F335" s="18">
        <v>0</v>
      </c>
      <c r="G335" s="18">
        <v>0</v>
      </c>
      <c r="H335" s="281">
        <v>0</v>
      </c>
      <c r="I335" s="18">
        <v>0</v>
      </c>
      <c r="J335" s="19">
        <v>0</v>
      </c>
      <c r="K335" s="55">
        <v>0</v>
      </c>
      <c r="L335" s="17">
        <v>0</v>
      </c>
      <c r="M335" s="18">
        <v>0</v>
      </c>
      <c r="N335" s="19">
        <v>0</v>
      </c>
    </row>
    <row r="336" spans="1:53" ht="15.75" customHeight="1" thickBot="1" x14ac:dyDescent="0.4">
      <c r="B336" s="592"/>
      <c r="C336" s="619"/>
      <c r="D336" s="85" t="s">
        <v>30</v>
      </c>
      <c r="E336" s="45">
        <v>0</v>
      </c>
      <c r="F336" s="26">
        <v>3</v>
      </c>
      <c r="G336" s="26">
        <v>10</v>
      </c>
      <c r="H336" s="305">
        <v>13</v>
      </c>
      <c r="I336" s="26">
        <v>13</v>
      </c>
      <c r="J336" s="27">
        <v>13</v>
      </c>
      <c r="K336" s="83">
        <v>0</v>
      </c>
      <c r="L336" s="25">
        <v>13</v>
      </c>
      <c r="M336" s="26">
        <v>0</v>
      </c>
      <c r="N336" s="27">
        <v>13</v>
      </c>
    </row>
    <row r="337" spans="2:14" ht="16.5" customHeight="1" x14ac:dyDescent="0.35">
      <c r="B337" s="592"/>
      <c r="C337" s="615" t="s">
        <v>27</v>
      </c>
      <c r="D337" s="86" t="s">
        <v>31</v>
      </c>
      <c r="E337" s="48">
        <v>0</v>
      </c>
      <c r="F337" s="18">
        <v>0</v>
      </c>
      <c r="G337" s="18">
        <v>0</v>
      </c>
      <c r="H337" s="281">
        <v>0</v>
      </c>
      <c r="I337" s="18">
        <v>0</v>
      </c>
      <c r="J337" s="19">
        <v>0</v>
      </c>
      <c r="K337" s="55">
        <v>0</v>
      </c>
      <c r="L337" s="17">
        <v>0</v>
      </c>
      <c r="M337" s="18">
        <v>0</v>
      </c>
      <c r="N337" s="19">
        <v>0</v>
      </c>
    </row>
    <row r="338" spans="2:14" ht="16.5" customHeight="1" x14ac:dyDescent="0.35">
      <c r="B338" s="592"/>
      <c r="C338" s="617"/>
      <c r="D338" s="87" t="s">
        <v>32</v>
      </c>
      <c r="E338" s="37">
        <v>0</v>
      </c>
      <c r="F338" s="35">
        <v>0</v>
      </c>
      <c r="G338" s="35">
        <v>0</v>
      </c>
      <c r="H338" s="285">
        <v>0</v>
      </c>
      <c r="I338" s="35">
        <v>0</v>
      </c>
      <c r="J338" s="39">
        <v>0</v>
      </c>
      <c r="K338" s="57">
        <v>0</v>
      </c>
      <c r="L338" s="38">
        <v>0</v>
      </c>
      <c r="M338" s="35">
        <v>0</v>
      </c>
      <c r="N338" s="39">
        <v>0</v>
      </c>
    </row>
    <row r="339" spans="2:14" ht="13.9" thickBot="1" x14ac:dyDescent="0.4">
      <c r="B339" s="592"/>
      <c r="C339" s="619"/>
      <c r="D339" s="88" t="s">
        <v>33</v>
      </c>
      <c r="E339" s="45">
        <v>0</v>
      </c>
      <c r="F339" s="26">
        <v>0</v>
      </c>
      <c r="G339" s="26">
        <v>0</v>
      </c>
      <c r="H339" s="290">
        <v>0</v>
      </c>
      <c r="I339" s="26">
        <v>0</v>
      </c>
      <c r="J339" s="27">
        <v>0</v>
      </c>
      <c r="K339" s="83">
        <v>0</v>
      </c>
      <c r="L339" s="25">
        <v>0</v>
      </c>
      <c r="M339" s="26">
        <v>0</v>
      </c>
      <c r="N339" s="27">
        <v>0</v>
      </c>
    </row>
    <row r="340" spans="2:14" x14ac:dyDescent="0.35">
      <c r="B340" s="592"/>
      <c r="C340" s="615" t="s">
        <v>28</v>
      </c>
      <c r="D340" s="89" t="s">
        <v>34</v>
      </c>
      <c r="E340" s="55">
        <v>0</v>
      </c>
      <c r="F340" s="18">
        <v>0</v>
      </c>
      <c r="G340" s="18">
        <v>0</v>
      </c>
      <c r="H340" s="281">
        <v>0</v>
      </c>
      <c r="I340" s="18">
        <v>0</v>
      </c>
      <c r="J340" s="19">
        <v>0</v>
      </c>
      <c r="K340" s="55">
        <v>0</v>
      </c>
      <c r="L340" s="17">
        <v>0</v>
      </c>
      <c r="M340" s="18">
        <v>0</v>
      </c>
      <c r="N340" s="19">
        <v>0</v>
      </c>
    </row>
    <row r="341" spans="2:14" x14ac:dyDescent="0.35">
      <c r="B341" s="592"/>
      <c r="C341" s="617"/>
      <c r="D341" s="90" t="s">
        <v>36</v>
      </c>
      <c r="E341" s="57">
        <v>0</v>
      </c>
      <c r="F341" s="35">
        <v>0</v>
      </c>
      <c r="G341" s="35">
        <v>0</v>
      </c>
      <c r="H341" s="285">
        <v>0</v>
      </c>
      <c r="I341" s="35">
        <v>0</v>
      </c>
      <c r="J341" s="39">
        <v>0</v>
      </c>
      <c r="K341" s="57">
        <v>0</v>
      </c>
      <c r="L341" s="38">
        <v>0</v>
      </c>
      <c r="M341" s="35">
        <v>0</v>
      </c>
      <c r="N341" s="39">
        <v>0</v>
      </c>
    </row>
    <row r="342" spans="2:14" x14ac:dyDescent="0.35">
      <c r="B342" s="592"/>
      <c r="C342" s="617"/>
      <c r="D342" s="90" t="s">
        <v>35</v>
      </c>
      <c r="E342" s="57">
        <v>0</v>
      </c>
      <c r="F342" s="35">
        <v>0</v>
      </c>
      <c r="G342" s="35">
        <v>0</v>
      </c>
      <c r="H342" s="285">
        <v>0</v>
      </c>
      <c r="I342" s="35">
        <v>0</v>
      </c>
      <c r="J342" s="39">
        <v>0</v>
      </c>
      <c r="K342" s="57">
        <v>0</v>
      </c>
      <c r="L342" s="38">
        <v>0</v>
      </c>
      <c r="M342" s="35">
        <v>0</v>
      </c>
      <c r="N342" s="39">
        <v>0</v>
      </c>
    </row>
    <row r="343" spans="2:14" ht="15.75" customHeight="1" thickBot="1" x14ac:dyDescent="0.4">
      <c r="B343" s="592"/>
      <c r="C343" s="619"/>
      <c r="D343" s="88" t="s">
        <v>37</v>
      </c>
      <c r="E343" s="45">
        <v>0</v>
      </c>
      <c r="F343" s="26">
        <v>0</v>
      </c>
      <c r="G343" s="26">
        <v>0</v>
      </c>
      <c r="H343" s="290">
        <v>0</v>
      </c>
      <c r="I343" s="26">
        <v>0</v>
      </c>
      <c r="J343" s="27">
        <v>0</v>
      </c>
      <c r="K343" s="83">
        <v>0</v>
      </c>
      <c r="L343" s="25">
        <v>0</v>
      </c>
      <c r="M343" s="26">
        <v>0</v>
      </c>
      <c r="N343" s="27">
        <v>0</v>
      </c>
    </row>
    <row r="344" spans="2:14" ht="18.75" customHeight="1" x14ac:dyDescent="0.35">
      <c r="B344" s="592"/>
      <c r="C344" s="620" t="s">
        <v>99</v>
      </c>
      <c r="D344" s="90" t="s">
        <v>75</v>
      </c>
      <c r="E344" s="55">
        <v>0</v>
      </c>
      <c r="F344" s="18">
        <v>2</v>
      </c>
      <c r="G344" s="18">
        <v>5</v>
      </c>
      <c r="H344" s="301">
        <v>7</v>
      </c>
      <c r="I344" s="18">
        <v>7</v>
      </c>
      <c r="J344" s="19">
        <v>7</v>
      </c>
      <c r="K344" s="55">
        <v>0</v>
      </c>
      <c r="L344" s="17">
        <v>7</v>
      </c>
      <c r="M344" s="18">
        <v>0</v>
      </c>
      <c r="N344" s="19">
        <v>7</v>
      </c>
    </row>
    <row r="345" spans="2:14" ht="16.5" customHeight="1" x14ac:dyDescent="0.35">
      <c r="B345" s="592"/>
      <c r="C345" s="621"/>
      <c r="D345" s="90" t="s">
        <v>76</v>
      </c>
      <c r="E345" s="55">
        <v>0</v>
      </c>
      <c r="F345" s="18">
        <v>0</v>
      </c>
      <c r="G345" s="18">
        <v>0</v>
      </c>
      <c r="H345" s="281">
        <v>0</v>
      </c>
      <c r="I345" s="18">
        <v>0</v>
      </c>
      <c r="J345" s="19">
        <v>0</v>
      </c>
      <c r="K345" s="55">
        <v>0</v>
      </c>
      <c r="L345" s="17">
        <v>0</v>
      </c>
      <c r="M345" s="18">
        <v>0</v>
      </c>
      <c r="N345" s="19">
        <v>0</v>
      </c>
    </row>
    <row r="346" spans="2:14" ht="14.25" customHeight="1" x14ac:dyDescent="0.35">
      <c r="B346" s="592"/>
      <c r="C346" s="621"/>
      <c r="D346" s="90" t="s">
        <v>77</v>
      </c>
      <c r="E346" s="55">
        <v>0</v>
      </c>
      <c r="F346" s="18">
        <v>0</v>
      </c>
      <c r="G346" s="18">
        <v>4</v>
      </c>
      <c r="H346" s="281">
        <v>4</v>
      </c>
      <c r="I346" s="18">
        <v>4</v>
      </c>
      <c r="J346" s="19">
        <v>4</v>
      </c>
      <c r="K346" s="55">
        <v>0</v>
      </c>
      <c r="L346" s="17">
        <v>4</v>
      </c>
      <c r="M346" s="18">
        <v>0</v>
      </c>
      <c r="N346" s="19">
        <v>4</v>
      </c>
    </row>
    <row r="347" spans="2:14" ht="15.75" customHeight="1" thickBot="1" x14ac:dyDescent="0.4">
      <c r="B347" s="592"/>
      <c r="C347" s="622"/>
      <c r="D347" s="91" t="s">
        <v>80</v>
      </c>
      <c r="E347" s="126">
        <v>0</v>
      </c>
      <c r="F347" s="26">
        <v>1</v>
      </c>
      <c r="G347" s="63">
        <v>1</v>
      </c>
      <c r="H347" s="292">
        <v>2</v>
      </c>
      <c r="I347" s="63">
        <v>2</v>
      </c>
      <c r="J347" s="27">
        <v>2</v>
      </c>
      <c r="K347" s="45">
        <v>0</v>
      </c>
      <c r="L347" s="66">
        <v>2</v>
      </c>
      <c r="M347" s="63">
        <v>0</v>
      </c>
      <c r="N347" s="27">
        <v>2</v>
      </c>
    </row>
    <row r="348" spans="2:14" ht="22.5" customHeight="1" x14ac:dyDescent="0.35">
      <c r="B348" s="592"/>
      <c r="C348" s="615" t="s">
        <v>100</v>
      </c>
      <c r="D348" s="86" t="s">
        <v>29</v>
      </c>
      <c r="E348" s="280">
        <v>0</v>
      </c>
      <c r="F348" s="301">
        <v>2</v>
      </c>
      <c r="G348" s="301">
        <v>5</v>
      </c>
      <c r="H348" s="301">
        <v>6</v>
      </c>
      <c r="I348" s="301">
        <v>6</v>
      </c>
      <c r="J348" s="282">
        <v>6</v>
      </c>
      <c r="K348" s="280">
        <v>0</v>
      </c>
      <c r="L348" s="283">
        <v>6</v>
      </c>
      <c r="M348" s="281">
        <v>0</v>
      </c>
      <c r="N348" s="282">
        <v>6</v>
      </c>
    </row>
    <row r="349" spans="2:14" ht="21.75" customHeight="1" thickBot="1" x14ac:dyDescent="0.4">
      <c r="B349" s="592"/>
      <c r="C349" s="616"/>
      <c r="D349" s="88" t="s">
        <v>30</v>
      </c>
      <c r="E349" s="304">
        <v>0</v>
      </c>
      <c r="F349" s="305">
        <v>1</v>
      </c>
      <c r="G349" s="305">
        <v>5</v>
      </c>
      <c r="H349" s="305">
        <v>7</v>
      </c>
      <c r="I349" s="305">
        <v>7</v>
      </c>
      <c r="J349" s="306">
        <v>7</v>
      </c>
      <c r="K349" s="304">
        <v>0</v>
      </c>
      <c r="L349" s="307">
        <v>7</v>
      </c>
      <c r="M349" s="290">
        <v>0</v>
      </c>
      <c r="N349" s="306">
        <v>7</v>
      </c>
    </row>
    <row r="350" spans="2:14" ht="15.75" customHeight="1" x14ac:dyDescent="0.35">
      <c r="B350" s="592"/>
      <c r="C350" s="615" t="s">
        <v>81</v>
      </c>
      <c r="D350" s="86" t="s">
        <v>82</v>
      </c>
      <c r="E350" s="55">
        <v>0</v>
      </c>
      <c r="F350" s="18">
        <v>3</v>
      </c>
      <c r="G350" s="18">
        <v>9</v>
      </c>
      <c r="H350" s="301">
        <v>11</v>
      </c>
      <c r="I350" s="18">
        <v>11</v>
      </c>
      <c r="J350" s="19">
        <v>11</v>
      </c>
      <c r="K350" s="55">
        <v>0</v>
      </c>
      <c r="L350" s="17">
        <v>11</v>
      </c>
      <c r="M350" s="18">
        <v>0</v>
      </c>
      <c r="N350" s="19">
        <v>11</v>
      </c>
    </row>
    <row r="351" spans="2:14" ht="14.45" customHeight="1" x14ac:dyDescent="0.35">
      <c r="B351" s="592"/>
      <c r="C351" s="621"/>
      <c r="D351" s="90" t="s">
        <v>83</v>
      </c>
      <c r="E351" s="55">
        <v>0</v>
      </c>
      <c r="F351" s="18">
        <v>0</v>
      </c>
      <c r="G351" s="18">
        <v>1</v>
      </c>
      <c r="H351" s="281">
        <v>2</v>
      </c>
      <c r="I351" s="18">
        <v>2</v>
      </c>
      <c r="J351" s="19">
        <v>2</v>
      </c>
      <c r="K351" s="55">
        <v>0</v>
      </c>
      <c r="L351" s="17">
        <v>2</v>
      </c>
      <c r="M351" s="18">
        <v>0</v>
      </c>
      <c r="N351" s="19">
        <v>2</v>
      </c>
    </row>
    <row r="352" spans="2:14" ht="18.75" customHeight="1" thickBot="1" x14ac:dyDescent="0.4">
      <c r="B352" s="592"/>
      <c r="C352" s="616"/>
      <c r="D352" s="88" t="s">
        <v>84</v>
      </c>
      <c r="E352" s="83">
        <v>0</v>
      </c>
      <c r="F352" s="26">
        <v>0</v>
      </c>
      <c r="G352" s="26">
        <v>0</v>
      </c>
      <c r="H352" s="290">
        <v>0</v>
      </c>
      <c r="I352" s="26">
        <v>0</v>
      </c>
      <c r="J352" s="27">
        <v>0</v>
      </c>
      <c r="K352" s="83">
        <v>0</v>
      </c>
      <c r="L352" s="25">
        <v>0</v>
      </c>
      <c r="M352" s="26">
        <v>0</v>
      </c>
      <c r="N352" s="27">
        <v>0</v>
      </c>
    </row>
    <row r="353" spans="1:53" s="270" customFormat="1" ht="21" customHeight="1" thickBot="1" x14ac:dyDescent="0.4">
      <c r="A353" s="264"/>
      <c r="B353" s="266"/>
      <c r="C353" s="267"/>
      <c r="D353" s="267"/>
      <c r="E353" s="268"/>
      <c r="F353" s="268"/>
      <c r="G353" s="268"/>
      <c r="H353" s="268"/>
      <c r="I353" s="268"/>
      <c r="J353" s="268"/>
      <c r="K353" s="268"/>
      <c r="L353" s="269"/>
      <c r="M353" s="268"/>
      <c r="N353" s="268"/>
      <c r="O353" s="264"/>
      <c r="P353" s="264"/>
      <c r="Q353" s="264"/>
      <c r="R353" s="264"/>
      <c r="S353" s="264"/>
      <c r="T353" s="264"/>
      <c r="U353" s="264"/>
      <c r="V353" s="264"/>
      <c r="W353" s="264"/>
      <c r="X353" s="264"/>
      <c r="Y353" s="264"/>
      <c r="Z353" s="264"/>
      <c r="AA353" s="264"/>
      <c r="AB353" s="264"/>
      <c r="AC353" s="264"/>
      <c r="AD353" s="264"/>
      <c r="AE353" s="264"/>
      <c r="AF353" s="264"/>
      <c r="AG353" s="264"/>
      <c r="AH353" s="264"/>
      <c r="AI353" s="264"/>
      <c r="AJ353" s="264"/>
      <c r="AK353" s="264"/>
      <c r="AL353" s="264"/>
      <c r="AM353" s="264"/>
      <c r="AN353" s="264"/>
      <c r="AO353" s="264"/>
      <c r="AP353" s="264"/>
      <c r="AQ353" s="264"/>
      <c r="AR353" s="264"/>
      <c r="AS353" s="264"/>
      <c r="AT353" s="264"/>
      <c r="AU353" s="264"/>
      <c r="AV353" s="264"/>
      <c r="AW353" s="264"/>
      <c r="AX353" s="264"/>
      <c r="AY353" s="264"/>
      <c r="AZ353" s="264"/>
      <c r="BA353" s="264"/>
    </row>
    <row r="354" spans="1:53" ht="60.6" customHeight="1" thickBot="1" x14ac:dyDescent="0.55000000000000004">
      <c r="B354" s="205" t="s">
        <v>9</v>
      </c>
      <c r="C354" s="205" t="s">
        <v>51</v>
      </c>
      <c r="D354" s="208" t="s">
        <v>52</v>
      </c>
      <c r="E354" s="73" t="s">
        <v>192</v>
      </c>
      <c r="F354" s="7" t="s">
        <v>193</v>
      </c>
      <c r="G354" s="7" t="s">
        <v>194</v>
      </c>
      <c r="H354" s="7" t="s">
        <v>195</v>
      </c>
      <c r="I354" s="7" t="s">
        <v>196</v>
      </c>
      <c r="J354" s="8" t="s">
        <v>197</v>
      </c>
      <c r="K354" s="74" t="s">
        <v>23</v>
      </c>
      <c r="L354" s="75" t="s">
        <v>21</v>
      </c>
      <c r="M354" s="74" t="s">
        <v>22</v>
      </c>
      <c r="N354" s="8" t="s">
        <v>24</v>
      </c>
    </row>
    <row r="355" spans="1:53" ht="22.5" customHeight="1" thickBot="1" x14ac:dyDescent="0.4">
      <c r="B355" s="591" t="s">
        <v>230</v>
      </c>
      <c r="C355" s="116" t="s">
        <v>205</v>
      </c>
      <c r="D355" s="117" t="s">
        <v>204</v>
      </c>
      <c r="E355" s="310" t="e">
        <f t="shared" ref="E355:N355" si="19">SUM(E356:E357)/E171*100</f>
        <v>#DIV/0!</v>
      </c>
      <c r="F355" s="271">
        <f t="shared" si="19"/>
        <v>0</v>
      </c>
      <c r="G355" s="271">
        <f t="shared" si="19"/>
        <v>0</v>
      </c>
      <c r="H355" s="271">
        <f t="shared" si="19"/>
        <v>0</v>
      </c>
      <c r="I355" s="271">
        <f t="shared" si="19"/>
        <v>0</v>
      </c>
      <c r="J355" s="311">
        <f t="shared" si="19"/>
        <v>0</v>
      </c>
      <c r="K355" s="310" t="e">
        <f t="shared" si="19"/>
        <v>#DIV/0!</v>
      </c>
      <c r="L355" s="271">
        <f t="shared" si="19"/>
        <v>0</v>
      </c>
      <c r="M355" s="271" t="e">
        <f t="shared" si="19"/>
        <v>#DIV/0!</v>
      </c>
      <c r="N355" s="312">
        <f t="shared" si="19"/>
        <v>0</v>
      </c>
    </row>
    <row r="356" spans="1:53" ht="15" customHeight="1" x14ac:dyDescent="0.35">
      <c r="B356" s="592"/>
      <c r="C356" s="615" t="s">
        <v>2</v>
      </c>
      <c r="D356" s="76" t="s">
        <v>0</v>
      </c>
      <c r="E356" s="48">
        <v>0</v>
      </c>
      <c r="F356" s="18">
        <v>0</v>
      </c>
      <c r="G356" s="18">
        <v>0</v>
      </c>
      <c r="H356" s="18">
        <v>0</v>
      </c>
      <c r="I356" s="18">
        <v>0</v>
      </c>
      <c r="J356" s="19">
        <v>0</v>
      </c>
      <c r="K356" s="55">
        <v>0</v>
      </c>
      <c r="L356" s="17">
        <v>0</v>
      </c>
      <c r="M356" s="18">
        <v>0</v>
      </c>
      <c r="N356" s="19">
        <v>0</v>
      </c>
    </row>
    <row r="357" spans="1:53" ht="15.75" customHeight="1" thickBot="1" x14ac:dyDescent="0.4">
      <c r="B357" s="592"/>
      <c r="C357" s="616"/>
      <c r="D357" s="77" t="s">
        <v>1</v>
      </c>
      <c r="E357" s="24">
        <v>0</v>
      </c>
      <c r="F357" s="22">
        <v>0</v>
      </c>
      <c r="G357" s="22">
        <v>0</v>
      </c>
      <c r="H357" s="22">
        <v>0</v>
      </c>
      <c r="I357" s="22">
        <v>0</v>
      </c>
      <c r="J357" s="61">
        <v>0</v>
      </c>
      <c r="K357" s="78">
        <v>0</v>
      </c>
      <c r="L357" s="25">
        <v>0</v>
      </c>
      <c r="M357" s="26">
        <v>0</v>
      </c>
      <c r="N357" s="27">
        <v>0</v>
      </c>
    </row>
    <row r="358" spans="1:53" ht="15.75" customHeight="1" x14ac:dyDescent="0.35">
      <c r="B358" s="592"/>
      <c r="C358" s="615" t="s">
        <v>25</v>
      </c>
      <c r="D358" s="79" t="s">
        <v>3</v>
      </c>
      <c r="E358" s="16">
        <v>0</v>
      </c>
      <c r="F358" s="14">
        <v>0</v>
      </c>
      <c r="G358" s="14">
        <v>0</v>
      </c>
      <c r="H358" s="14">
        <v>0</v>
      </c>
      <c r="I358" s="14">
        <v>0</v>
      </c>
      <c r="J358" s="32">
        <v>0</v>
      </c>
      <c r="K358" s="80">
        <v>0</v>
      </c>
      <c r="L358" s="31">
        <v>0</v>
      </c>
      <c r="M358" s="14">
        <v>0</v>
      </c>
      <c r="N358" s="32">
        <v>0</v>
      </c>
    </row>
    <row r="359" spans="1:53" ht="15.75" customHeight="1" x14ac:dyDescent="0.35">
      <c r="B359" s="592"/>
      <c r="C359" s="617"/>
      <c r="D359" s="105" t="s">
        <v>5</v>
      </c>
      <c r="E359" s="37">
        <v>0</v>
      </c>
      <c r="F359" s="35">
        <v>0</v>
      </c>
      <c r="G359" s="35">
        <v>0</v>
      </c>
      <c r="H359" s="35">
        <v>0</v>
      </c>
      <c r="I359" s="35">
        <v>0</v>
      </c>
      <c r="J359" s="39">
        <v>0</v>
      </c>
      <c r="K359" s="57">
        <v>0</v>
      </c>
      <c r="L359" s="38">
        <v>0</v>
      </c>
      <c r="M359" s="35">
        <v>0</v>
      </c>
      <c r="N359" s="39">
        <v>0</v>
      </c>
    </row>
    <row r="360" spans="1:53" ht="15.75" customHeight="1" x14ac:dyDescent="0.35">
      <c r="B360" s="592"/>
      <c r="C360" s="617"/>
      <c r="D360" s="105" t="s">
        <v>6</v>
      </c>
      <c r="E360" s="37">
        <v>0</v>
      </c>
      <c r="F360" s="35">
        <v>0</v>
      </c>
      <c r="G360" s="35">
        <v>0</v>
      </c>
      <c r="H360" s="35">
        <v>0</v>
      </c>
      <c r="I360" s="35">
        <v>0</v>
      </c>
      <c r="J360" s="39">
        <v>0</v>
      </c>
      <c r="K360" s="57">
        <v>0</v>
      </c>
      <c r="L360" s="38">
        <v>0</v>
      </c>
      <c r="M360" s="35">
        <v>0</v>
      </c>
      <c r="N360" s="39">
        <v>0</v>
      </c>
    </row>
    <row r="361" spans="1:53" ht="15.75" customHeight="1" thickBot="1" x14ac:dyDescent="0.4">
      <c r="B361" s="592"/>
      <c r="C361" s="616"/>
      <c r="D361" s="108" t="s">
        <v>4</v>
      </c>
      <c r="E361" s="45">
        <v>0</v>
      </c>
      <c r="F361" s="26">
        <v>0</v>
      </c>
      <c r="G361" s="26">
        <v>0</v>
      </c>
      <c r="H361" s="26">
        <v>0</v>
      </c>
      <c r="I361" s="26">
        <v>0</v>
      </c>
      <c r="J361" s="27">
        <v>0</v>
      </c>
      <c r="K361" s="83">
        <v>0</v>
      </c>
      <c r="L361" s="25">
        <v>0</v>
      </c>
      <c r="M361" s="26">
        <v>0</v>
      </c>
      <c r="N361" s="27">
        <v>0</v>
      </c>
    </row>
    <row r="362" spans="1:53" x14ac:dyDescent="0.35">
      <c r="B362" s="592"/>
      <c r="C362" s="615" t="s">
        <v>26</v>
      </c>
      <c r="D362" s="84" t="s">
        <v>7</v>
      </c>
      <c r="E362" s="48">
        <v>0</v>
      </c>
      <c r="F362" s="18">
        <v>0</v>
      </c>
      <c r="G362" s="18">
        <v>0</v>
      </c>
      <c r="H362" s="18">
        <v>0</v>
      </c>
      <c r="I362" s="18">
        <v>0</v>
      </c>
      <c r="J362" s="19">
        <v>0</v>
      </c>
      <c r="K362" s="55">
        <v>0</v>
      </c>
      <c r="L362" s="17">
        <v>0</v>
      </c>
      <c r="M362" s="18">
        <v>0</v>
      </c>
      <c r="N362" s="19">
        <v>0</v>
      </c>
    </row>
    <row r="363" spans="1:53" ht="16.5" customHeight="1" thickBot="1" x14ac:dyDescent="0.4">
      <c r="B363" s="592"/>
      <c r="C363" s="616"/>
      <c r="D363" s="85" t="s">
        <v>8</v>
      </c>
      <c r="E363" s="45">
        <v>0</v>
      </c>
      <c r="F363" s="26">
        <v>0</v>
      </c>
      <c r="G363" s="26">
        <v>0</v>
      </c>
      <c r="H363" s="26">
        <v>0</v>
      </c>
      <c r="I363" s="26">
        <v>0</v>
      </c>
      <c r="J363" s="27">
        <v>0</v>
      </c>
      <c r="K363" s="83">
        <v>0</v>
      </c>
      <c r="L363" s="25">
        <v>0</v>
      </c>
      <c r="M363" s="26">
        <v>0</v>
      </c>
      <c r="N363" s="27">
        <v>0</v>
      </c>
    </row>
    <row r="364" spans="1:53" ht="16.5" customHeight="1" x14ac:dyDescent="0.35">
      <c r="B364" s="592"/>
      <c r="C364" s="618" t="s">
        <v>101</v>
      </c>
      <c r="D364" s="86" t="s">
        <v>29</v>
      </c>
      <c r="E364" s="48">
        <v>0</v>
      </c>
      <c r="F364" s="18">
        <v>0</v>
      </c>
      <c r="G364" s="18">
        <v>0</v>
      </c>
      <c r="H364" s="18">
        <v>0</v>
      </c>
      <c r="I364" s="18">
        <v>0</v>
      </c>
      <c r="J364" s="19">
        <v>0</v>
      </c>
      <c r="K364" s="55">
        <v>0</v>
      </c>
      <c r="L364" s="17">
        <v>0</v>
      </c>
      <c r="M364" s="18">
        <v>0</v>
      </c>
      <c r="N364" s="19">
        <v>0</v>
      </c>
    </row>
    <row r="365" spans="1:53" ht="18" customHeight="1" thickBot="1" x14ac:dyDescent="0.4">
      <c r="B365" s="592"/>
      <c r="C365" s="619"/>
      <c r="D365" s="85" t="s">
        <v>30</v>
      </c>
      <c r="E365" s="45">
        <v>0</v>
      </c>
      <c r="F365" s="26">
        <v>0</v>
      </c>
      <c r="G365" s="26">
        <v>0</v>
      </c>
      <c r="H365" s="26">
        <v>0</v>
      </c>
      <c r="I365" s="26">
        <v>0</v>
      </c>
      <c r="J365" s="27">
        <v>0</v>
      </c>
      <c r="K365" s="83">
        <v>0</v>
      </c>
      <c r="L365" s="25">
        <v>0</v>
      </c>
      <c r="M365" s="26">
        <v>0</v>
      </c>
      <c r="N365" s="27">
        <v>0</v>
      </c>
    </row>
    <row r="366" spans="1:53" ht="15.75" customHeight="1" x14ac:dyDescent="0.35">
      <c r="B366" s="592"/>
      <c r="C366" s="615" t="s">
        <v>27</v>
      </c>
      <c r="D366" s="86" t="s">
        <v>31</v>
      </c>
      <c r="E366" s="48">
        <v>0</v>
      </c>
      <c r="F366" s="18">
        <v>0</v>
      </c>
      <c r="G366" s="18">
        <v>0</v>
      </c>
      <c r="H366" s="18">
        <v>0</v>
      </c>
      <c r="I366" s="18">
        <v>0</v>
      </c>
      <c r="J366" s="19">
        <v>0</v>
      </c>
      <c r="K366" s="55">
        <v>0</v>
      </c>
      <c r="L366" s="17">
        <v>0</v>
      </c>
      <c r="M366" s="18">
        <v>0</v>
      </c>
      <c r="N366" s="19">
        <v>0</v>
      </c>
    </row>
    <row r="367" spans="1:53" ht="17.25" customHeight="1" x14ac:dyDescent="0.35">
      <c r="B367" s="592"/>
      <c r="C367" s="617"/>
      <c r="D367" s="87" t="s">
        <v>32</v>
      </c>
      <c r="E367" s="37">
        <v>0</v>
      </c>
      <c r="F367" s="35">
        <v>0</v>
      </c>
      <c r="G367" s="35">
        <v>0</v>
      </c>
      <c r="H367" s="35">
        <v>0</v>
      </c>
      <c r="I367" s="35">
        <v>0</v>
      </c>
      <c r="J367" s="39">
        <v>0</v>
      </c>
      <c r="K367" s="57">
        <v>0</v>
      </c>
      <c r="L367" s="38">
        <v>0</v>
      </c>
      <c r="M367" s="35">
        <v>0</v>
      </c>
      <c r="N367" s="39">
        <v>0</v>
      </c>
    </row>
    <row r="368" spans="1:53" ht="13.9" thickBot="1" x14ac:dyDescent="0.4">
      <c r="B368" s="592"/>
      <c r="C368" s="619"/>
      <c r="D368" s="88" t="s">
        <v>33</v>
      </c>
      <c r="E368" s="45">
        <v>0</v>
      </c>
      <c r="F368" s="26">
        <v>0</v>
      </c>
      <c r="G368" s="26">
        <v>0</v>
      </c>
      <c r="H368" s="26">
        <v>0</v>
      </c>
      <c r="I368" s="26">
        <v>0</v>
      </c>
      <c r="J368" s="27">
        <v>0</v>
      </c>
      <c r="K368" s="83">
        <v>0</v>
      </c>
      <c r="L368" s="25">
        <v>0</v>
      </c>
      <c r="M368" s="26">
        <v>0</v>
      </c>
      <c r="N368" s="27">
        <v>0</v>
      </c>
    </row>
    <row r="369" spans="1:53" x14ac:dyDescent="0.35">
      <c r="B369" s="592"/>
      <c r="C369" s="615" t="s">
        <v>28</v>
      </c>
      <c r="D369" s="89" t="s">
        <v>34</v>
      </c>
      <c r="E369" s="55">
        <v>0</v>
      </c>
      <c r="F369" s="18">
        <v>0</v>
      </c>
      <c r="G369" s="18">
        <v>0</v>
      </c>
      <c r="H369" s="18">
        <v>0</v>
      </c>
      <c r="I369" s="18">
        <v>0</v>
      </c>
      <c r="J369" s="19">
        <v>0</v>
      </c>
      <c r="K369" s="55">
        <v>0</v>
      </c>
      <c r="L369" s="17">
        <v>0</v>
      </c>
      <c r="M369" s="18">
        <v>0</v>
      </c>
      <c r="N369" s="19">
        <v>0</v>
      </c>
    </row>
    <row r="370" spans="1:53" x14ac:dyDescent="0.35">
      <c r="B370" s="592"/>
      <c r="C370" s="617"/>
      <c r="D370" s="90" t="s">
        <v>36</v>
      </c>
      <c r="E370" s="57">
        <v>0</v>
      </c>
      <c r="F370" s="35">
        <v>0</v>
      </c>
      <c r="G370" s="35">
        <v>0</v>
      </c>
      <c r="H370" s="35">
        <v>0</v>
      </c>
      <c r="I370" s="35">
        <v>0</v>
      </c>
      <c r="J370" s="39">
        <v>0</v>
      </c>
      <c r="K370" s="57">
        <v>0</v>
      </c>
      <c r="L370" s="38">
        <v>0</v>
      </c>
      <c r="M370" s="35">
        <v>0</v>
      </c>
      <c r="N370" s="39">
        <v>0</v>
      </c>
    </row>
    <row r="371" spans="1:53" x14ac:dyDescent="0.35">
      <c r="B371" s="592"/>
      <c r="C371" s="617"/>
      <c r="D371" s="90" t="s">
        <v>35</v>
      </c>
      <c r="E371" s="57">
        <v>0</v>
      </c>
      <c r="F371" s="35">
        <v>0</v>
      </c>
      <c r="G371" s="35">
        <v>0</v>
      </c>
      <c r="H371" s="35">
        <v>0</v>
      </c>
      <c r="I371" s="35">
        <v>0</v>
      </c>
      <c r="J371" s="39">
        <v>0</v>
      </c>
      <c r="K371" s="57">
        <v>0</v>
      </c>
      <c r="L371" s="38">
        <v>0</v>
      </c>
      <c r="M371" s="35">
        <v>0</v>
      </c>
      <c r="N371" s="39">
        <v>0</v>
      </c>
    </row>
    <row r="372" spans="1:53" ht="15.75" customHeight="1" thickBot="1" x14ac:dyDescent="0.4">
      <c r="B372" s="592"/>
      <c r="C372" s="619"/>
      <c r="D372" s="88" t="s">
        <v>37</v>
      </c>
      <c r="E372" s="45">
        <v>0</v>
      </c>
      <c r="F372" s="26">
        <v>0</v>
      </c>
      <c r="G372" s="26">
        <v>0</v>
      </c>
      <c r="H372" s="26">
        <v>0</v>
      </c>
      <c r="I372" s="26">
        <v>0</v>
      </c>
      <c r="J372" s="27">
        <v>0</v>
      </c>
      <c r="K372" s="83">
        <v>0</v>
      </c>
      <c r="L372" s="25">
        <v>0</v>
      </c>
      <c r="M372" s="26">
        <v>0</v>
      </c>
      <c r="N372" s="27">
        <v>0</v>
      </c>
    </row>
    <row r="373" spans="1:53" ht="17.25" customHeight="1" x14ac:dyDescent="0.35">
      <c r="B373" s="592"/>
      <c r="C373" s="620" t="s">
        <v>99</v>
      </c>
      <c r="D373" s="90" t="s">
        <v>75</v>
      </c>
      <c r="E373" s="55">
        <v>0</v>
      </c>
      <c r="F373" s="18">
        <v>0</v>
      </c>
      <c r="G373" s="18">
        <v>0</v>
      </c>
      <c r="H373" s="18">
        <v>0</v>
      </c>
      <c r="I373" s="18">
        <v>0</v>
      </c>
      <c r="J373" s="19">
        <v>0</v>
      </c>
      <c r="K373" s="55">
        <v>0</v>
      </c>
      <c r="L373" s="17">
        <v>0</v>
      </c>
      <c r="M373" s="18">
        <v>0</v>
      </c>
      <c r="N373" s="19">
        <v>0</v>
      </c>
    </row>
    <row r="374" spans="1:53" ht="15" customHeight="1" x14ac:dyDescent="0.35">
      <c r="B374" s="592"/>
      <c r="C374" s="621"/>
      <c r="D374" s="90" t="s">
        <v>76</v>
      </c>
      <c r="E374" s="55">
        <v>0</v>
      </c>
      <c r="F374" s="18">
        <v>0</v>
      </c>
      <c r="G374" s="18">
        <v>0</v>
      </c>
      <c r="H374" s="18">
        <v>0</v>
      </c>
      <c r="I374" s="18">
        <v>0</v>
      </c>
      <c r="J374" s="19">
        <v>0</v>
      </c>
      <c r="K374" s="55">
        <v>0</v>
      </c>
      <c r="L374" s="17">
        <v>0</v>
      </c>
      <c r="M374" s="18">
        <v>0</v>
      </c>
      <c r="N374" s="19">
        <v>0</v>
      </c>
    </row>
    <row r="375" spans="1:53" ht="16.5" customHeight="1" x14ac:dyDescent="0.35">
      <c r="B375" s="592"/>
      <c r="C375" s="621"/>
      <c r="D375" s="90" t="s">
        <v>77</v>
      </c>
      <c r="E375" s="55">
        <v>0</v>
      </c>
      <c r="F375" s="18">
        <v>0</v>
      </c>
      <c r="G375" s="18">
        <v>0</v>
      </c>
      <c r="H375" s="18">
        <v>0</v>
      </c>
      <c r="I375" s="18">
        <v>0</v>
      </c>
      <c r="J375" s="19">
        <v>0</v>
      </c>
      <c r="K375" s="55">
        <v>0</v>
      </c>
      <c r="L375" s="17">
        <v>0</v>
      </c>
      <c r="M375" s="18">
        <v>0</v>
      </c>
      <c r="N375" s="19">
        <v>0</v>
      </c>
    </row>
    <row r="376" spans="1:53" ht="19.5" customHeight="1" thickBot="1" x14ac:dyDescent="0.4">
      <c r="B376" s="592"/>
      <c r="C376" s="622"/>
      <c r="D376" s="91" t="s">
        <v>80</v>
      </c>
      <c r="E376" s="126">
        <v>0</v>
      </c>
      <c r="F376" s="26">
        <v>0</v>
      </c>
      <c r="G376" s="63">
        <v>0</v>
      </c>
      <c r="H376" s="63">
        <v>0</v>
      </c>
      <c r="I376" s="63">
        <v>0</v>
      </c>
      <c r="J376" s="27">
        <v>0</v>
      </c>
      <c r="K376" s="45">
        <v>0</v>
      </c>
      <c r="L376" s="66">
        <v>0</v>
      </c>
      <c r="M376" s="63">
        <v>0</v>
      </c>
      <c r="N376" s="27">
        <v>0</v>
      </c>
    </row>
    <row r="377" spans="1:53" ht="15.75" customHeight="1" x14ac:dyDescent="0.35">
      <c r="B377" s="592"/>
      <c r="C377" s="615" t="s">
        <v>106</v>
      </c>
      <c r="D377" s="86" t="s">
        <v>29</v>
      </c>
      <c r="E377" s="55">
        <v>0</v>
      </c>
      <c r="F377" s="18">
        <v>0</v>
      </c>
      <c r="G377" s="18">
        <v>0</v>
      </c>
      <c r="H377" s="18">
        <v>0</v>
      </c>
      <c r="I377" s="18">
        <v>0</v>
      </c>
      <c r="J377" s="19">
        <v>0</v>
      </c>
      <c r="K377" s="55">
        <v>0</v>
      </c>
      <c r="L377" s="17">
        <v>0</v>
      </c>
      <c r="M377" s="18">
        <v>0</v>
      </c>
      <c r="N377" s="19">
        <v>0</v>
      </c>
    </row>
    <row r="378" spans="1:53" ht="21" customHeight="1" thickBot="1" x14ac:dyDescent="0.4">
      <c r="B378" s="592"/>
      <c r="C378" s="616"/>
      <c r="D378" s="88" t="s">
        <v>30</v>
      </c>
      <c r="E378" s="83">
        <v>0</v>
      </c>
      <c r="F378" s="26">
        <v>0</v>
      </c>
      <c r="G378" s="26">
        <v>0</v>
      </c>
      <c r="H378" s="26">
        <v>0</v>
      </c>
      <c r="I378" s="26">
        <v>0</v>
      </c>
      <c r="J378" s="27">
        <v>0</v>
      </c>
      <c r="K378" s="83">
        <v>0</v>
      </c>
      <c r="L378" s="25">
        <v>0</v>
      </c>
      <c r="M378" s="26">
        <v>0</v>
      </c>
      <c r="N378" s="27">
        <v>0</v>
      </c>
    </row>
    <row r="379" spans="1:53" ht="15.75" customHeight="1" x14ac:dyDescent="0.35">
      <c r="B379" s="592"/>
      <c r="C379" s="615" t="s">
        <v>107</v>
      </c>
      <c r="D379" s="86" t="s">
        <v>29</v>
      </c>
      <c r="E379" s="55">
        <v>0</v>
      </c>
      <c r="F379" s="18">
        <v>0</v>
      </c>
      <c r="G379" s="18">
        <v>0</v>
      </c>
      <c r="H379" s="18">
        <v>0</v>
      </c>
      <c r="I379" s="18">
        <v>0</v>
      </c>
      <c r="J379" s="19">
        <v>0</v>
      </c>
      <c r="K379" s="55">
        <v>0</v>
      </c>
      <c r="L379" s="17">
        <v>0</v>
      </c>
      <c r="M379" s="18">
        <v>0</v>
      </c>
      <c r="N379" s="19">
        <v>0</v>
      </c>
    </row>
    <row r="380" spans="1:53" ht="21" customHeight="1" thickBot="1" x14ac:dyDescent="0.4">
      <c r="B380" s="592"/>
      <c r="C380" s="616"/>
      <c r="D380" s="88" t="s">
        <v>30</v>
      </c>
      <c r="E380" s="83">
        <v>0</v>
      </c>
      <c r="F380" s="26">
        <v>0</v>
      </c>
      <c r="G380" s="26">
        <v>0</v>
      </c>
      <c r="H380" s="26">
        <v>0</v>
      </c>
      <c r="I380" s="26">
        <v>0</v>
      </c>
      <c r="J380" s="27">
        <v>0</v>
      </c>
      <c r="K380" s="83">
        <v>0</v>
      </c>
      <c r="L380" s="25">
        <v>0</v>
      </c>
      <c r="M380" s="26">
        <v>0</v>
      </c>
      <c r="N380" s="27">
        <v>0</v>
      </c>
    </row>
    <row r="381" spans="1:53" ht="15.75" customHeight="1" x14ac:dyDescent="0.35">
      <c r="B381" s="592"/>
      <c r="C381" s="615" t="s">
        <v>81</v>
      </c>
      <c r="D381" s="86" t="s">
        <v>82</v>
      </c>
      <c r="E381" s="55">
        <v>0</v>
      </c>
      <c r="F381" s="18">
        <v>0</v>
      </c>
      <c r="G381" s="18">
        <v>0</v>
      </c>
      <c r="H381" s="18">
        <v>0</v>
      </c>
      <c r="I381" s="18">
        <v>0</v>
      </c>
      <c r="J381" s="19">
        <v>0</v>
      </c>
      <c r="K381" s="55">
        <v>0</v>
      </c>
      <c r="L381" s="17">
        <v>0</v>
      </c>
      <c r="M381" s="18">
        <v>0</v>
      </c>
      <c r="N381" s="19">
        <v>0</v>
      </c>
    </row>
    <row r="382" spans="1:53" ht="18" customHeight="1" x14ac:dyDescent="0.35">
      <c r="B382" s="592"/>
      <c r="C382" s="621"/>
      <c r="D382" s="90" t="s">
        <v>83</v>
      </c>
      <c r="E382" s="55">
        <v>0</v>
      </c>
      <c r="F382" s="18">
        <v>0</v>
      </c>
      <c r="G382" s="18">
        <v>0</v>
      </c>
      <c r="H382" s="18">
        <v>0</v>
      </c>
      <c r="I382" s="18">
        <v>0</v>
      </c>
      <c r="J382" s="19">
        <v>0</v>
      </c>
      <c r="K382" s="55">
        <v>0</v>
      </c>
      <c r="L382" s="17">
        <v>0</v>
      </c>
      <c r="M382" s="18">
        <v>0</v>
      </c>
      <c r="N382" s="19">
        <v>0</v>
      </c>
    </row>
    <row r="383" spans="1:53" ht="18.75" customHeight="1" thickBot="1" x14ac:dyDescent="0.4">
      <c r="B383" s="593"/>
      <c r="C383" s="616"/>
      <c r="D383" s="88" t="s">
        <v>84</v>
      </c>
      <c r="E383" s="83">
        <v>0</v>
      </c>
      <c r="F383" s="26">
        <v>0</v>
      </c>
      <c r="G383" s="26">
        <v>0</v>
      </c>
      <c r="H383" s="26">
        <v>0</v>
      </c>
      <c r="I383" s="26">
        <v>0</v>
      </c>
      <c r="J383" s="27">
        <v>0</v>
      </c>
      <c r="K383" s="83">
        <v>0</v>
      </c>
      <c r="L383" s="25">
        <v>0</v>
      </c>
      <c r="M383" s="26">
        <v>0</v>
      </c>
      <c r="N383" s="27">
        <v>0</v>
      </c>
    </row>
    <row r="384" spans="1:53" s="270" customFormat="1" ht="21" customHeight="1" thickBot="1" x14ac:dyDescent="0.4">
      <c r="A384" s="264"/>
      <c r="B384" s="266"/>
      <c r="C384" s="267"/>
      <c r="D384" s="267"/>
      <c r="E384" s="268"/>
      <c r="F384" s="268"/>
      <c r="G384" s="268"/>
      <c r="H384" s="268"/>
      <c r="I384" s="268"/>
      <c r="J384" s="268"/>
      <c r="K384" s="268"/>
      <c r="L384" s="269"/>
      <c r="M384" s="268"/>
      <c r="N384" s="268"/>
      <c r="O384" s="264"/>
      <c r="P384" s="264"/>
      <c r="Q384" s="264"/>
      <c r="R384" s="264"/>
      <c r="S384" s="264"/>
      <c r="T384" s="264"/>
      <c r="U384" s="264"/>
      <c r="V384" s="264"/>
      <c r="W384" s="264"/>
      <c r="X384" s="264"/>
      <c r="Y384" s="264"/>
      <c r="Z384" s="264"/>
      <c r="AA384" s="264"/>
      <c r="AB384" s="264"/>
      <c r="AC384" s="264"/>
      <c r="AD384" s="264"/>
      <c r="AE384" s="264"/>
      <c r="AF384" s="264"/>
      <c r="AG384" s="264"/>
      <c r="AH384" s="264"/>
      <c r="AI384" s="264"/>
      <c r="AJ384" s="264"/>
      <c r="AK384" s="264"/>
      <c r="AL384" s="264"/>
      <c r="AM384" s="264"/>
      <c r="AN384" s="264"/>
      <c r="AO384" s="264"/>
      <c r="AP384" s="264"/>
      <c r="AQ384" s="264"/>
      <c r="AR384" s="264"/>
      <c r="AS384" s="264"/>
      <c r="AT384" s="264"/>
      <c r="AU384" s="264"/>
      <c r="AV384" s="264"/>
      <c r="AW384" s="264"/>
      <c r="AX384" s="264"/>
      <c r="AY384" s="264"/>
      <c r="AZ384" s="264"/>
      <c r="BA384" s="264"/>
    </row>
    <row r="385" spans="2:14" ht="59.45" customHeight="1" thickBot="1" x14ac:dyDescent="0.55000000000000004">
      <c r="B385" s="205" t="s">
        <v>9</v>
      </c>
      <c r="C385" s="205" t="s">
        <v>51</v>
      </c>
      <c r="D385" s="208" t="s">
        <v>52</v>
      </c>
      <c r="E385" s="73" t="s">
        <v>192</v>
      </c>
      <c r="F385" s="7" t="s">
        <v>193</v>
      </c>
      <c r="G385" s="7" t="s">
        <v>194</v>
      </c>
      <c r="H385" s="7" t="s">
        <v>195</v>
      </c>
      <c r="I385" s="7" t="s">
        <v>196</v>
      </c>
      <c r="J385" s="8" t="s">
        <v>197</v>
      </c>
      <c r="K385" s="74" t="s">
        <v>23</v>
      </c>
      <c r="L385" s="75" t="s">
        <v>21</v>
      </c>
      <c r="M385" s="74" t="s">
        <v>22</v>
      </c>
      <c r="N385" s="8" t="s">
        <v>24</v>
      </c>
    </row>
    <row r="386" spans="2:14" ht="23.1" customHeight="1" thickBot="1" x14ac:dyDescent="0.4">
      <c r="B386" s="591" t="s">
        <v>231</v>
      </c>
      <c r="C386" s="116" t="s">
        <v>205</v>
      </c>
      <c r="D386" s="117" t="s">
        <v>204</v>
      </c>
      <c r="E386" s="310" t="e">
        <f t="shared" ref="E386:N386" si="20">SUM(E387:E388)/E171*100</f>
        <v>#DIV/0!</v>
      </c>
      <c r="F386" s="271">
        <f t="shared" si="20"/>
        <v>0</v>
      </c>
      <c r="G386" s="271">
        <f t="shared" si="20"/>
        <v>0</v>
      </c>
      <c r="H386" s="271">
        <f t="shared" si="20"/>
        <v>0</v>
      </c>
      <c r="I386" s="271">
        <f t="shared" si="20"/>
        <v>0</v>
      </c>
      <c r="J386" s="311">
        <f t="shared" si="20"/>
        <v>0</v>
      </c>
      <c r="K386" s="310" t="e">
        <f t="shared" si="20"/>
        <v>#DIV/0!</v>
      </c>
      <c r="L386" s="271">
        <f t="shared" si="20"/>
        <v>0</v>
      </c>
      <c r="M386" s="271" t="e">
        <f t="shared" si="20"/>
        <v>#DIV/0!</v>
      </c>
      <c r="N386" s="334">
        <f t="shared" si="20"/>
        <v>0</v>
      </c>
    </row>
    <row r="387" spans="2:14" ht="15" customHeight="1" x14ac:dyDescent="0.35">
      <c r="B387" s="592"/>
      <c r="C387" s="615" t="s">
        <v>2</v>
      </c>
      <c r="D387" s="76" t="s">
        <v>0</v>
      </c>
      <c r="E387" s="48">
        <v>0</v>
      </c>
      <c r="F387" s="18">
        <v>0</v>
      </c>
      <c r="G387" s="18">
        <v>0</v>
      </c>
      <c r="H387" s="18">
        <v>0</v>
      </c>
      <c r="I387" s="18">
        <v>0</v>
      </c>
      <c r="J387" s="19">
        <v>0</v>
      </c>
      <c r="K387" s="55">
        <v>0</v>
      </c>
      <c r="L387" s="17">
        <v>0</v>
      </c>
      <c r="M387" s="18">
        <v>0</v>
      </c>
      <c r="N387" s="19">
        <v>0</v>
      </c>
    </row>
    <row r="388" spans="2:14" ht="15.75" customHeight="1" thickBot="1" x14ac:dyDescent="0.4">
      <c r="B388" s="592"/>
      <c r="C388" s="616"/>
      <c r="D388" s="77" t="s">
        <v>1</v>
      </c>
      <c r="E388" s="24">
        <v>0</v>
      </c>
      <c r="F388" s="22">
        <v>0</v>
      </c>
      <c r="G388" s="22">
        <v>0</v>
      </c>
      <c r="H388" s="22">
        <v>0</v>
      </c>
      <c r="I388" s="22">
        <v>0</v>
      </c>
      <c r="J388" s="61">
        <v>0</v>
      </c>
      <c r="K388" s="78">
        <v>0</v>
      </c>
      <c r="L388" s="25">
        <v>0</v>
      </c>
      <c r="M388" s="26">
        <v>0</v>
      </c>
      <c r="N388" s="27">
        <v>0</v>
      </c>
    </row>
    <row r="389" spans="2:14" ht="15.75" customHeight="1" x14ac:dyDescent="0.35">
      <c r="B389" s="592"/>
      <c r="C389" s="615" t="s">
        <v>25</v>
      </c>
      <c r="D389" s="79" t="s">
        <v>3</v>
      </c>
      <c r="E389" s="16">
        <v>0</v>
      </c>
      <c r="F389" s="14">
        <v>0</v>
      </c>
      <c r="G389" s="14">
        <v>0</v>
      </c>
      <c r="H389" s="14">
        <v>0</v>
      </c>
      <c r="I389" s="14">
        <v>0</v>
      </c>
      <c r="J389" s="32">
        <v>0</v>
      </c>
      <c r="K389" s="80">
        <v>0</v>
      </c>
      <c r="L389" s="31">
        <v>0</v>
      </c>
      <c r="M389" s="14">
        <v>0</v>
      </c>
      <c r="N389" s="32">
        <v>0</v>
      </c>
    </row>
    <row r="390" spans="2:14" ht="15.75" customHeight="1" x14ac:dyDescent="0.35">
      <c r="B390" s="592"/>
      <c r="C390" s="617"/>
      <c r="D390" s="105" t="s">
        <v>5</v>
      </c>
      <c r="E390" s="37">
        <v>0</v>
      </c>
      <c r="F390" s="35">
        <v>0</v>
      </c>
      <c r="G390" s="35">
        <v>0</v>
      </c>
      <c r="H390" s="35">
        <v>0</v>
      </c>
      <c r="I390" s="35">
        <v>0</v>
      </c>
      <c r="J390" s="39">
        <v>0</v>
      </c>
      <c r="K390" s="57">
        <v>0</v>
      </c>
      <c r="L390" s="38">
        <v>0</v>
      </c>
      <c r="M390" s="35">
        <v>0</v>
      </c>
      <c r="N390" s="39">
        <v>0</v>
      </c>
    </row>
    <row r="391" spans="2:14" ht="15.75" customHeight="1" x14ac:dyDescent="0.35">
      <c r="B391" s="592"/>
      <c r="C391" s="617"/>
      <c r="D391" s="105" t="s">
        <v>6</v>
      </c>
      <c r="E391" s="37">
        <v>0</v>
      </c>
      <c r="F391" s="35">
        <v>0</v>
      </c>
      <c r="G391" s="35">
        <v>0</v>
      </c>
      <c r="H391" s="35">
        <v>0</v>
      </c>
      <c r="I391" s="35">
        <v>0</v>
      </c>
      <c r="J391" s="39">
        <v>0</v>
      </c>
      <c r="K391" s="57">
        <v>0</v>
      </c>
      <c r="L391" s="38">
        <v>0</v>
      </c>
      <c r="M391" s="35">
        <v>0</v>
      </c>
      <c r="N391" s="39">
        <v>0</v>
      </c>
    </row>
    <row r="392" spans="2:14" ht="15.75" customHeight="1" thickBot="1" x14ac:dyDescent="0.4">
      <c r="B392" s="592"/>
      <c r="C392" s="616"/>
      <c r="D392" s="108" t="s">
        <v>4</v>
      </c>
      <c r="E392" s="45">
        <v>0</v>
      </c>
      <c r="F392" s="26">
        <v>0</v>
      </c>
      <c r="G392" s="26">
        <v>0</v>
      </c>
      <c r="H392" s="26">
        <v>0</v>
      </c>
      <c r="I392" s="26">
        <v>0</v>
      </c>
      <c r="J392" s="27">
        <v>0</v>
      </c>
      <c r="K392" s="83">
        <v>0</v>
      </c>
      <c r="L392" s="25">
        <v>0</v>
      </c>
      <c r="M392" s="26">
        <v>0</v>
      </c>
      <c r="N392" s="27">
        <v>0</v>
      </c>
    </row>
    <row r="393" spans="2:14" x14ac:dyDescent="0.35">
      <c r="B393" s="592"/>
      <c r="C393" s="615" t="s">
        <v>26</v>
      </c>
      <c r="D393" s="84" t="s">
        <v>7</v>
      </c>
      <c r="E393" s="48">
        <v>0</v>
      </c>
      <c r="F393" s="18">
        <v>0</v>
      </c>
      <c r="G393" s="18">
        <v>0</v>
      </c>
      <c r="H393" s="18">
        <v>0</v>
      </c>
      <c r="I393" s="18">
        <v>0</v>
      </c>
      <c r="J393" s="19">
        <v>0</v>
      </c>
      <c r="K393" s="55">
        <v>0</v>
      </c>
      <c r="L393" s="17">
        <v>0</v>
      </c>
      <c r="M393" s="18">
        <v>0</v>
      </c>
      <c r="N393" s="19">
        <v>0</v>
      </c>
    </row>
    <row r="394" spans="2:14" ht="16.5" customHeight="1" thickBot="1" x14ac:dyDescent="0.4">
      <c r="B394" s="592"/>
      <c r="C394" s="616"/>
      <c r="D394" s="85" t="s">
        <v>8</v>
      </c>
      <c r="E394" s="45">
        <v>0</v>
      </c>
      <c r="F394" s="26">
        <v>0</v>
      </c>
      <c r="G394" s="26">
        <v>0</v>
      </c>
      <c r="H394" s="26">
        <v>0</v>
      </c>
      <c r="I394" s="26">
        <v>0</v>
      </c>
      <c r="J394" s="27">
        <v>0</v>
      </c>
      <c r="K394" s="83">
        <v>0</v>
      </c>
      <c r="L394" s="25">
        <v>0</v>
      </c>
      <c r="M394" s="26">
        <v>0</v>
      </c>
      <c r="N394" s="27">
        <v>0</v>
      </c>
    </row>
    <row r="395" spans="2:14" ht="16.5" customHeight="1" x14ac:dyDescent="0.35">
      <c r="B395" s="592"/>
      <c r="C395" s="618" t="s">
        <v>62</v>
      </c>
      <c r="D395" s="86" t="s">
        <v>29</v>
      </c>
      <c r="E395" s="48">
        <v>0</v>
      </c>
      <c r="F395" s="18">
        <v>0</v>
      </c>
      <c r="G395" s="18">
        <v>0</v>
      </c>
      <c r="H395" s="18">
        <v>0</v>
      </c>
      <c r="I395" s="18">
        <v>0</v>
      </c>
      <c r="J395" s="19">
        <v>0</v>
      </c>
      <c r="K395" s="55">
        <v>0</v>
      </c>
      <c r="L395" s="17">
        <v>0</v>
      </c>
      <c r="M395" s="18">
        <v>0</v>
      </c>
      <c r="N395" s="19">
        <v>0</v>
      </c>
    </row>
    <row r="396" spans="2:14" ht="18.75" customHeight="1" thickBot="1" x14ac:dyDescent="0.4">
      <c r="B396" s="592"/>
      <c r="C396" s="619"/>
      <c r="D396" s="85" t="s">
        <v>30</v>
      </c>
      <c r="E396" s="45">
        <v>0</v>
      </c>
      <c r="F396" s="26">
        <v>0</v>
      </c>
      <c r="G396" s="26">
        <v>0</v>
      </c>
      <c r="H396" s="26">
        <v>0</v>
      </c>
      <c r="I396" s="26">
        <v>0</v>
      </c>
      <c r="J396" s="27">
        <v>0</v>
      </c>
      <c r="K396" s="83">
        <v>0</v>
      </c>
      <c r="L396" s="25">
        <v>0</v>
      </c>
      <c r="M396" s="26">
        <v>0</v>
      </c>
      <c r="N396" s="27">
        <v>0</v>
      </c>
    </row>
    <row r="397" spans="2:14" ht="17.25" customHeight="1" x14ac:dyDescent="0.35">
      <c r="B397" s="592"/>
      <c r="C397" s="615" t="s">
        <v>27</v>
      </c>
      <c r="D397" s="86" t="s">
        <v>31</v>
      </c>
      <c r="E397" s="48">
        <v>0</v>
      </c>
      <c r="F397" s="18">
        <v>0</v>
      </c>
      <c r="G397" s="18">
        <v>0</v>
      </c>
      <c r="H397" s="18">
        <v>0</v>
      </c>
      <c r="I397" s="18">
        <v>0</v>
      </c>
      <c r="J397" s="19">
        <v>0</v>
      </c>
      <c r="K397" s="55">
        <v>0</v>
      </c>
      <c r="L397" s="17">
        <v>0</v>
      </c>
      <c r="M397" s="18">
        <v>0</v>
      </c>
      <c r="N397" s="19">
        <v>0</v>
      </c>
    </row>
    <row r="398" spans="2:14" ht="16.5" customHeight="1" x14ac:dyDescent="0.35">
      <c r="B398" s="592"/>
      <c r="C398" s="617"/>
      <c r="D398" s="87" t="s">
        <v>32</v>
      </c>
      <c r="E398" s="37">
        <v>0</v>
      </c>
      <c r="F398" s="35">
        <v>0</v>
      </c>
      <c r="G398" s="35">
        <v>0</v>
      </c>
      <c r="H398" s="35">
        <v>0</v>
      </c>
      <c r="I398" s="35">
        <v>0</v>
      </c>
      <c r="J398" s="39">
        <v>0</v>
      </c>
      <c r="K398" s="57">
        <v>0</v>
      </c>
      <c r="L398" s="38">
        <v>0</v>
      </c>
      <c r="M398" s="35">
        <v>0</v>
      </c>
      <c r="N398" s="39">
        <v>0</v>
      </c>
    </row>
    <row r="399" spans="2:14" ht="13.9" thickBot="1" x14ac:dyDescent="0.4">
      <c r="B399" s="592"/>
      <c r="C399" s="619"/>
      <c r="D399" s="88" t="s">
        <v>33</v>
      </c>
      <c r="E399" s="45">
        <v>0</v>
      </c>
      <c r="F399" s="26">
        <v>0</v>
      </c>
      <c r="G399" s="26">
        <v>0</v>
      </c>
      <c r="H399" s="26">
        <v>0</v>
      </c>
      <c r="I399" s="26">
        <v>0</v>
      </c>
      <c r="J399" s="27">
        <v>0</v>
      </c>
      <c r="K399" s="83">
        <v>0</v>
      </c>
      <c r="L399" s="25">
        <v>0</v>
      </c>
      <c r="M399" s="26">
        <v>0</v>
      </c>
      <c r="N399" s="27">
        <v>0</v>
      </c>
    </row>
    <row r="400" spans="2:14" x14ac:dyDescent="0.35">
      <c r="B400" s="592"/>
      <c r="C400" s="615" t="s">
        <v>28</v>
      </c>
      <c r="D400" s="89" t="s">
        <v>34</v>
      </c>
      <c r="E400" s="55">
        <v>0</v>
      </c>
      <c r="F400" s="18">
        <v>0</v>
      </c>
      <c r="G400" s="18">
        <v>0</v>
      </c>
      <c r="H400" s="18">
        <v>0</v>
      </c>
      <c r="I400" s="18">
        <v>0</v>
      </c>
      <c r="J400" s="19">
        <v>0</v>
      </c>
      <c r="K400" s="55">
        <v>0</v>
      </c>
      <c r="L400" s="17">
        <v>0</v>
      </c>
      <c r="M400" s="18">
        <v>0</v>
      </c>
      <c r="N400" s="19">
        <v>0</v>
      </c>
    </row>
    <row r="401" spans="1:53" x14ac:dyDescent="0.35">
      <c r="B401" s="592"/>
      <c r="C401" s="617"/>
      <c r="D401" s="90" t="s">
        <v>36</v>
      </c>
      <c r="E401" s="57">
        <v>0</v>
      </c>
      <c r="F401" s="35">
        <v>0</v>
      </c>
      <c r="G401" s="35">
        <v>0</v>
      </c>
      <c r="H401" s="35">
        <v>0</v>
      </c>
      <c r="I401" s="35">
        <v>0</v>
      </c>
      <c r="J401" s="39">
        <v>0</v>
      </c>
      <c r="K401" s="57">
        <v>0</v>
      </c>
      <c r="L401" s="38">
        <v>0</v>
      </c>
      <c r="M401" s="35">
        <v>0</v>
      </c>
      <c r="N401" s="39">
        <v>0</v>
      </c>
    </row>
    <row r="402" spans="1:53" x14ac:dyDescent="0.35">
      <c r="B402" s="592"/>
      <c r="C402" s="617"/>
      <c r="D402" s="90" t="s">
        <v>35</v>
      </c>
      <c r="E402" s="57">
        <v>0</v>
      </c>
      <c r="F402" s="35">
        <v>0</v>
      </c>
      <c r="G402" s="35">
        <v>0</v>
      </c>
      <c r="H402" s="35">
        <v>0</v>
      </c>
      <c r="I402" s="35">
        <v>0</v>
      </c>
      <c r="J402" s="39">
        <v>0</v>
      </c>
      <c r="K402" s="57">
        <v>0</v>
      </c>
      <c r="L402" s="38">
        <v>0</v>
      </c>
      <c r="M402" s="35">
        <v>0</v>
      </c>
      <c r="N402" s="39">
        <v>0</v>
      </c>
    </row>
    <row r="403" spans="1:53" ht="15.75" customHeight="1" thickBot="1" x14ac:dyDescent="0.4">
      <c r="B403" s="592"/>
      <c r="C403" s="619"/>
      <c r="D403" s="88" t="s">
        <v>37</v>
      </c>
      <c r="E403" s="45">
        <v>0</v>
      </c>
      <c r="F403" s="26">
        <v>0</v>
      </c>
      <c r="G403" s="26">
        <v>0</v>
      </c>
      <c r="H403" s="26">
        <v>0</v>
      </c>
      <c r="I403" s="26">
        <v>0</v>
      </c>
      <c r="J403" s="27">
        <v>0</v>
      </c>
      <c r="K403" s="83">
        <v>0</v>
      </c>
      <c r="L403" s="25">
        <v>0</v>
      </c>
      <c r="M403" s="26">
        <v>0</v>
      </c>
      <c r="N403" s="27">
        <v>0</v>
      </c>
    </row>
    <row r="404" spans="1:53" ht="17.100000000000001" customHeight="1" x14ac:dyDescent="0.35">
      <c r="B404" s="592"/>
      <c r="C404" s="620" t="s">
        <v>108</v>
      </c>
      <c r="D404" s="90" t="s">
        <v>75</v>
      </c>
      <c r="E404" s="55">
        <v>0</v>
      </c>
      <c r="F404" s="18">
        <v>0</v>
      </c>
      <c r="G404" s="18">
        <v>0</v>
      </c>
      <c r="H404" s="18">
        <v>0</v>
      </c>
      <c r="I404" s="18">
        <v>0</v>
      </c>
      <c r="J404" s="19">
        <v>0</v>
      </c>
      <c r="K404" s="55">
        <v>0</v>
      </c>
      <c r="L404" s="17">
        <v>0</v>
      </c>
      <c r="M404" s="18">
        <v>0</v>
      </c>
      <c r="N404" s="19">
        <v>0</v>
      </c>
    </row>
    <row r="405" spans="1:53" ht="14.45" customHeight="1" x14ac:dyDescent="0.35">
      <c r="B405" s="592"/>
      <c r="C405" s="621"/>
      <c r="D405" s="90" t="s">
        <v>76</v>
      </c>
      <c r="E405" s="55">
        <v>0</v>
      </c>
      <c r="F405" s="18">
        <v>0</v>
      </c>
      <c r="G405" s="18">
        <v>0</v>
      </c>
      <c r="H405" s="18">
        <v>0</v>
      </c>
      <c r="I405" s="18">
        <v>0</v>
      </c>
      <c r="J405" s="19">
        <v>0</v>
      </c>
      <c r="K405" s="55">
        <v>0</v>
      </c>
      <c r="L405" s="17">
        <v>0</v>
      </c>
      <c r="M405" s="18">
        <v>0</v>
      </c>
      <c r="N405" s="19">
        <v>0</v>
      </c>
    </row>
    <row r="406" spans="1:53" ht="17.45" customHeight="1" x14ac:dyDescent="0.35">
      <c r="B406" s="592"/>
      <c r="C406" s="621"/>
      <c r="D406" s="90" t="s">
        <v>77</v>
      </c>
      <c r="E406" s="55">
        <v>0</v>
      </c>
      <c r="F406" s="18">
        <v>0</v>
      </c>
      <c r="G406" s="18">
        <v>0</v>
      </c>
      <c r="H406" s="18">
        <v>0</v>
      </c>
      <c r="I406" s="18">
        <v>0</v>
      </c>
      <c r="J406" s="19">
        <v>0</v>
      </c>
      <c r="K406" s="55">
        <v>0</v>
      </c>
      <c r="L406" s="17">
        <v>0</v>
      </c>
      <c r="M406" s="18">
        <v>0</v>
      </c>
      <c r="N406" s="19">
        <v>0</v>
      </c>
    </row>
    <row r="407" spans="1:53" ht="15.75" customHeight="1" thickBot="1" x14ac:dyDescent="0.4">
      <c r="B407" s="592"/>
      <c r="C407" s="622"/>
      <c r="D407" s="91" t="s">
        <v>80</v>
      </c>
      <c r="E407" s="126">
        <v>0</v>
      </c>
      <c r="F407" s="26">
        <v>0</v>
      </c>
      <c r="G407" s="63">
        <v>0</v>
      </c>
      <c r="H407" s="63">
        <v>0</v>
      </c>
      <c r="I407" s="63">
        <v>0</v>
      </c>
      <c r="J407" s="27">
        <v>0</v>
      </c>
      <c r="K407" s="45">
        <v>0</v>
      </c>
      <c r="L407" s="66">
        <v>0</v>
      </c>
      <c r="M407" s="63">
        <v>0</v>
      </c>
      <c r="N407" s="27">
        <v>0</v>
      </c>
    </row>
    <row r="408" spans="1:53" ht="15.75" customHeight="1" x14ac:dyDescent="0.35">
      <c r="B408" s="592"/>
      <c r="C408" s="620" t="s">
        <v>109</v>
      </c>
      <c r="D408" s="86" t="s">
        <v>39</v>
      </c>
      <c r="E408" s="55">
        <v>0</v>
      </c>
      <c r="F408" s="18">
        <v>0</v>
      </c>
      <c r="G408" s="18">
        <v>0</v>
      </c>
      <c r="H408" s="18">
        <v>0</v>
      </c>
      <c r="I408" s="18">
        <v>0</v>
      </c>
      <c r="J408" s="19">
        <v>0</v>
      </c>
      <c r="K408" s="55">
        <v>0</v>
      </c>
      <c r="L408" s="17">
        <v>0</v>
      </c>
      <c r="M408" s="18">
        <v>0</v>
      </c>
      <c r="N408" s="19">
        <v>0</v>
      </c>
    </row>
    <row r="409" spans="1:53" ht="18" customHeight="1" x14ac:dyDescent="0.35">
      <c r="B409" s="592"/>
      <c r="C409" s="621"/>
      <c r="D409" s="90" t="s">
        <v>110</v>
      </c>
      <c r="E409" s="55">
        <v>0</v>
      </c>
      <c r="F409" s="18">
        <v>0</v>
      </c>
      <c r="G409" s="18">
        <v>0</v>
      </c>
      <c r="H409" s="18">
        <v>0</v>
      </c>
      <c r="I409" s="18">
        <v>0</v>
      </c>
      <c r="J409" s="19">
        <v>0</v>
      </c>
      <c r="K409" s="55">
        <v>0</v>
      </c>
      <c r="L409" s="17">
        <v>0</v>
      </c>
      <c r="M409" s="18">
        <v>0</v>
      </c>
      <c r="N409" s="19">
        <v>0</v>
      </c>
    </row>
    <row r="410" spans="1:53" ht="17.25" customHeight="1" x14ac:dyDescent="0.35">
      <c r="B410" s="592"/>
      <c r="C410" s="621"/>
      <c r="D410" s="90" t="s">
        <v>111</v>
      </c>
      <c r="E410" s="55">
        <v>0</v>
      </c>
      <c r="F410" s="18">
        <v>0</v>
      </c>
      <c r="G410" s="18">
        <v>0</v>
      </c>
      <c r="H410" s="18">
        <v>0</v>
      </c>
      <c r="I410" s="18">
        <v>0</v>
      </c>
      <c r="J410" s="19">
        <v>0</v>
      </c>
      <c r="K410" s="55">
        <v>0</v>
      </c>
      <c r="L410" s="17">
        <v>0</v>
      </c>
      <c r="M410" s="18">
        <v>0</v>
      </c>
      <c r="N410" s="19">
        <v>0</v>
      </c>
    </row>
    <row r="411" spans="1:53" ht="14.1" customHeight="1" x14ac:dyDescent="0.35">
      <c r="B411" s="592"/>
      <c r="C411" s="621"/>
      <c r="D411" s="90" t="s">
        <v>250</v>
      </c>
      <c r="E411" s="55">
        <v>0</v>
      </c>
      <c r="F411" s="18">
        <v>0</v>
      </c>
      <c r="G411" s="18">
        <v>0</v>
      </c>
      <c r="H411" s="18">
        <v>0</v>
      </c>
      <c r="I411" s="18">
        <v>0</v>
      </c>
      <c r="J411" s="19">
        <v>0</v>
      </c>
      <c r="K411" s="55">
        <v>0</v>
      </c>
      <c r="L411" s="17">
        <v>0</v>
      </c>
      <c r="M411" s="18">
        <v>0</v>
      </c>
      <c r="N411" s="19">
        <v>0</v>
      </c>
    </row>
    <row r="412" spans="1:53" ht="15.75" customHeight="1" thickBot="1" x14ac:dyDescent="0.4">
      <c r="B412" s="592"/>
      <c r="C412" s="622"/>
      <c r="D412" s="91" t="s">
        <v>112</v>
      </c>
      <c r="E412" s="126">
        <v>0</v>
      </c>
      <c r="F412" s="26">
        <v>0</v>
      </c>
      <c r="G412" s="63">
        <v>0</v>
      </c>
      <c r="H412" s="63">
        <v>0</v>
      </c>
      <c r="I412" s="63">
        <v>0</v>
      </c>
      <c r="J412" s="27">
        <v>0</v>
      </c>
      <c r="K412" s="45">
        <v>0</v>
      </c>
      <c r="L412" s="66">
        <v>0</v>
      </c>
      <c r="M412" s="63">
        <v>0</v>
      </c>
      <c r="N412" s="27">
        <v>0</v>
      </c>
    </row>
    <row r="413" spans="1:53" ht="15.75" customHeight="1" x14ac:dyDescent="0.35">
      <c r="B413" s="592"/>
      <c r="C413" s="615" t="s">
        <v>81</v>
      </c>
      <c r="D413" s="86" t="s">
        <v>82</v>
      </c>
      <c r="E413" s="55">
        <v>0</v>
      </c>
      <c r="F413" s="18">
        <v>0</v>
      </c>
      <c r="G413" s="18">
        <v>0</v>
      </c>
      <c r="H413" s="18">
        <v>0</v>
      </c>
      <c r="I413" s="18">
        <v>0</v>
      </c>
      <c r="J413" s="19">
        <v>0</v>
      </c>
      <c r="K413" s="55">
        <v>0</v>
      </c>
      <c r="L413" s="17">
        <v>0</v>
      </c>
      <c r="M413" s="18">
        <v>0</v>
      </c>
      <c r="N413" s="19">
        <v>0</v>
      </c>
    </row>
    <row r="414" spans="1:53" ht="16.5" customHeight="1" x14ac:dyDescent="0.35">
      <c r="B414" s="592"/>
      <c r="C414" s="621"/>
      <c r="D414" s="90" t="s">
        <v>83</v>
      </c>
      <c r="E414" s="55">
        <v>0</v>
      </c>
      <c r="F414" s="18">
        <v>0</v>
      </c>
      <c r="G414" s="18">
        <v>0</v>
      </c>
      <c r="H414" s="18">
        <v>0</v>
      </c>
      <c r="I414" s="18">
        <v>0</v>
      </c>
      <c r="J414" s="19">
        <v>0</v>
      </c>
      <c r="K414" s="55">
        <v>0</v>
      </c>
      <c r="L414" s="17">
        <v>0</v>
      </c>
      <c r="M414" s="18">
        <v>0</v>
      </c>
      <c r="N414" s="19">
        <v>0</v>
      </c>
    </row>
    <row r="415" spans="1:53" ht="18.75" customHeight="1" thickBot="1" x14ac:dyDescent="0.4">
      <c r="B415" s="593"/>
      <c r="C415" s="616"/>
      <c r="D415" s="88" t="s">
        <v>84</v>
      </c>
      <c r="E415" s="83">
        <v>0</v>
      </c>
      <c r="F415" s="26">
        <v>0</v>
      </c>
      <c r="G415" s="26">
        <v>0</v>
      </c>
      <c r="H415" s="26">
        <v>0</v>
      </c>
      <c r="I415" s="26">
        <v>0</v>
      </c>
      <c r="J415" s="27">
        <v>0</v>
      </c>
      <c r="K415" s="83">
        <v>0</v>
      </c>
      <c r="L415" s="25">
        <v>0</v>
      </c>
      <c r="M415" s="26">
        <v>0</v>
      </c>
      <c r="N415" s="27">
        <v>0</v>
      </c>
    </row>
    <row r="416" spans="1:53" s="270" customFormat="1" ht="21" customHeight="1" thickBot="1" x14ac:dyDescent="0.4">
      <c r="A416" s="264"/>
      <c r="B416" s="266"/>
      <c r="C416" s="267"/>
      <c r="D416" s="267"/>
      <c r="E416" s="268"/>
      <c r="F416" s="268"/>
      <c r="G416" s="268"/>
      <c r="H416" s="268"/>
      <c r="I416" s="268"/>
      <c r="J416" s="268"/>
      <c r="K416" s="268"/>
      <c r="L416" s="269"/>
      <c r="M416" s="268"/>
      <c r="N416" s="268"/>
      <c r="O416" s="264"/>
      <c r="P416" s="264"/>
      <c r="Q416" s="264"/>
      <c r="R416" s="264"/>
      <c r="S416" s="264"/>
      <c r="T416" s="264"/>
      <c r="U416" s="264"/>
      <c r="V416" s="264"/>
      <c r="W416" s="264"/>
      <c r="X416" s="264"/>
      <c r="Y416" s="264"/>
      <c r="Z416" s="264"/>
      <c r="AA416" s="264"/>
      <c r="AB416" s="264"/>
      <c r="AC416" s="264"/>
      <c r="AD416" s="264"/>
      <c r="AE416" s="264"/>
      <c r="AF416" s="264"/>
      <c r="AG416" s="264"/>
      <c r="AH416" s="264"/>
      <c r="AI416" s="264"/>
      <c r="AJ416" s="264"/>
      <c r="AK416" s="264"/>
      <c r="AL416" s="264"/>
      <c r="AM416" s="264"/>
      <c r="AN416" s="264"/>
      <c r="AO416" s="264"/>
      <c r="AP416" s="264"/>
      <c r="AQ416" s="264"/>
      <c r="AR416" s="264"/>
      <c r="AS416" s="264"/>
      <c r="AT416" s="264"/>
      <c r="AU416" s="264"/>
      <c r="AV416" s="264"/>
      <c r="AW416" s="264"/>
      <c r="AX416" s="264"/>
      <c r="AY416" s="264"/>
      <c r="AZ416" s="264"/>
      <c r="BA416" s="264"/>
    </row>
    <row r="417" spans="2:14" ht="60" customHeight="1" thickBot="1" x14ac:dyDescent="0.55000000000000004">
      <c r="B417" s="205" t="s">
        <v>9</v>
      </c>
      <c r="C417" s="205" t="s">
        <v>51</v>
      </c>
      <c r="D417" s="208" t="s">
        <v>52</v>
      </c>
      <c r="E417" s="73" t="s">
        <v>192</v>
      </c>
      <c r="F417" s="7" t="s">
        <v>193</v>
      </c>
      <c r="G417" s="7" t="s">
        <v>194</v>
      </c>
      <c r="H417" s="7" t="s">
        <v>195</v>
      </c>
      <c r="I417" s="7" t="s">
        <v>196</v>
      </c>
      <c r="J417" s="8" t="s">
        <v>197</v>
      </c>
      <c r="K417" s="74" t="s">
        <v>23</v>
      </c>
      <c r="L417" s="75" t="s">
        <v>21</v>
      </c>
      <c r="M417" s="74" t="s">
        <v>22</v>
      </c>
      <c r="N417" s="8" t="s">
        <v>24</v>
      </c>
    </row>
    <row r="418" spans="2:14" ht="21.95" customHeight="1" thickBot="1" x14ac:dyDescent="0.4">
      <c r="B418" s="591" t="s">
        <v>232</v>
      </c>
      <c r="C418" s="116" t="s">
        <v>205</v>
      </c>
      <c r="D418" s="117" t="s">
        <v>204</v>
      </c>
      <c r="E418" s="310" t="e">
        <f t="shared" ref="E418:N418" si="21">SUM(E419:E420)/E278*100</f>
        <v>#DIV/0!</v>
      </c>
      <c r="F418" s="271">
        <f t="shared" si="21"/>
        <v>0</v>
      </c>
      <c r="G418" s="271">
        <f t="shared" si="21"/>
        <v>0</v>
      </c>
      <c r="H418" s="271">
        <f t="shared" si="21"/>
        <v>0</v>
      </c>
      <c r="I418" s="271">
        <f t="shared" si="21"/>
        <v>0</v>
      </c>
      <c r="J418" s="311">
        <f t="shared" si="21"/>
        <v>0</v>
      </c>
      <c r="K418" s="310" t="e">
        <f t="shared" si="21"/>
        <v>#DIV/0!</v>
      </c>
      <c r="L418" s="271">
        <f t="shared" si="21"/>
        <v>0</v>
      </c>
      <c r="M418" s="271" t="e">
        <f t="shared" si="21"/>
        <v>#DIV/0!</v>
      </c>
      <c r="N418" s="312">
        <f t="shared" si="21"/>
        <v>0</v>
      </c>
    </row>
    <row r="419" spans="2:14" ht="15" customHeight="1" x14ac:dyDescent="0.35">
      <c r="B419" s="592"/>
      <c r="C419" s="615" t="s">
        <v>2</v>
      </c>
      <c r="D419" s="76" t="s">
        <v>0</v>
      </c>
      <c r="E419" s="48">
        <v>0</v>
      </c>
      <c r="F419" s="18">
        <v>0</v>
      </c>
      <c r="G419" s="18">
        <v>0</v>
      </c>
      <c r="H419" s="18">
        <v>0</v>
      </c>
      <c r="I419" s="18">
        <v>0</v>
      </c>
      <c r="J419" s="19">
        <v>0</v>
      </c>
      <c r="K419" s="55">
        <v>0</v>
      </c>
      <c r="L419" s="17">
        <v>0</v>
      </c>
      <c r="M419" s="18">
        <v>0</v>
      </c>
      <c r="N419" s="19">
        <v>0</v>
      </c>
    </row>
    <row r="420" spans="2:14" ht="15.75" customHeight="1" thickBot="1" x14ac:dyDescent="0.4">
      <c r="B420" s="592"/>
      <c r="C420" s="616"/>
      <c r="D420" s="77" t="s">
        <v>1</v>
      </c>
      <c r="E420" s="24">
        <v>0</v>
      </c>
      <c r="F420" s="22">
        <v>0</v>
      </c>
      <c r="G420" s="22">
        <v>0</v>
      </c>
      <c r="H420" s="22">
        <v>0</v>
      </c>
      <c r="I420" s="22">
        <v>0</v>
      </c>
      <c r="J420" s="61">
        <v>0</v>
      </c>
      <c r="K420" s="78">
        <v>0</v>
      </c>
      <c r="L420" s="25">
        <v>0</v>
      </c>
      <c r="M420" s="26">
        <v>0</v>
      </c>
      <c r="N420" s="27">
        <v>0</v>
      </c>
    </row>
    <row r="421" spans="2:14" ht="15.75" customHeight="1" x14ac:dyDescent="0.35">
      <c r="B421" s="592"/>
      <c r="C421" s="615" t="s">
        <v>25</v>
      </c>
      <c r="D421" s="79" t="s">
        <v>3</v>
      </c>
      <c r="E421" s="16">
        <v>0</v>
      </c>
      <c r="F421" s="14">
        <v>0</v>
      </c>
      <c r="G421" s="14">
        <v>0</v>
      </c>
      <c r="H421" s="14">
        <v>0</v>
      </c>
      <c r="I421" s="14">
        <v>0</v>
      </c>
      <c r="J421" s="32">
        <v>0</v>
      </c>
      <c r="K421" s="80">
        <v>0</v>
      </c>
      <c r="L421" s="31">
        <v>0</v>
      </c>
      <c r="M421" s="14">
        <v>0</v>
      </c>
      <c r="N421" s="32">
        <v>0</v>
      </c>
    </row>
    <row r="422" spans="2:14" ht="15.75" customHeight="1" x14ac:dyDescent="0.35">
      <c r="B422" s="592"/>
      <c r="C422" s="617"/>
      <c r="D422" s="105" t="s">
        <v>5</v>
      </c>
      <c r="E422" s="37">
        <v>0</v>
      </c>
      <c r="F422" s="35">
        <v>0</v>
      </c>
      <c r="G422" s="35">
        <v>0</v>
      </c>
      <c r="H422" s="35">
        <v>0</v>
      </c>
      <c r="I422" s="35">
        <v>0</v>
      </c>
      <c r="J422" s="39">
        <v>0</v>
      </c>
      <c r="K422" s="57">
        <v>0</v>
      </c>
      <c r="L422" s="38">
        <v>0</v>
      </c>
      <c r="M422" s="35">
        <v>0</v>
      </c>
      <c r="N422" s="39">
        <v>0</v>
      </c>
    </row>
    <row r="423" spans="2:14" ht="15.75" customHeight="1" x14ac:dyDescent="0.35">
      <c r="B423" s="592"/>
      <c r="C423" s="617"/>
      <c r="D423" s="105" t="s">
        <v>6</v>
      </c>
      <c r="E423" s="37">
        <v>0</v>
      </c>
      <c r="F423" s="35">
        <v>0</v>
      </c>
      <c r="G423" s="35">
        <v>0</v>
      </c>
      <c r="H423" s="35">
        <v>0</v>
      </c>
      <c r="I423" s="35">
        <v>0</v>
      </c>
      <c r="J423" s="39">
        <v>0</v>
      </c>
      <c r="K423" s="57">
        <v>0</v>
      </c>
      <c r="L423" s="38">
        <v>0</v>
      </c>
      <c r="M423" s="35">
        <v>0</v>
      </c>
      <c r="N423" s="39">
        <v>0</v>
      </c>
    </row>
    <row r="424" spans="2:14" ht="15.75" customHeight="1" thickBot="1" x14ac:dyDescent="0.4">
      <c r="B424" s="592"/>
      <c r="C424" s="616"/>
      <c r="D424" s="108" t="s">
        <v>4</v>
      </c>
      <c r="E424" s="45">
        <v>0</v>
      </c>
      <c r="F424" s="26">
        <v>0</v>
      </c>
      <c r="G424" s="26">
        <v>0</v>
      </c>
      <c r="H424" s="26">
        <v>0</v>
      </c>
      <c r="I424" s="26">
        <v>0</v>
      </c>
      <c r="J424" s="27">
        <v>0</v>
      </c>
      <c r="K424" s="83">
        <v>0</v>
      </c>
      <c r="L424" s="25">
        <v>0</v>
      </c>
      <c r="M424" s="26">
        <v>0</v>
      </c>
      <c r="N424" s="27">
        <v>0</v>
      </c>
    </row>
    <row r="425" spans="2:14" x14ac:dyDescent="0.35">
      <c r="B425" s="592"/>
      <c r="C425" s="615" t="s">
        <v>26</v>
      </c>
      <c r="D425" s="84" t="s">
        <v>7</v>
      </c>
      <c r="E425" s="48">
        <v>0</v>
      </c>
      <c r="F425" s="18">
        <v>0</v>
      </c>
      <c r="G425" s="18">
        <v>0</v>
      </c>
      <c r="H425" s="18">
        <v>0</v>
      </c>
      <c r="I425" s="18">
        <v>0</v>
      </c>
      <c r="J425" s="19">
        <v>0</v>
      </c>
      <c r="K425" s="55">
        <v>0</v>
      </c>
      <c r="L425" s="17">
        <v>0</v>
      </c>
      <c r="M425" s="18">
        <v>0</v>
      </c>
      <c r="N425" s="19">
        <v>0</v>
      </c>
    </row>
    <row r="426" spans="2:14" ht="16.5" customHeight="1" thickBot="1" x14ac:dyDescent="0.4">
      <c r="B426" s="592"/>
      <c r="C426" s="616"/>
      <c r="D426" s="85" t="s">
        <v>8</v>
      </c>
      <c r="E426" s="45">
        <v>0</v>
      </c>
      <c r="F426" s="26">
        <v>0</v>
      </c>
      <c r="G426" s="26">
        <v>0</v>
      </c>
      <c r="H426" s="26">
        <v>0</v>
      </c>
      <c r="I426" s="26">
        <v>0</v>
      </c>
      <c r="J426" s="27">
        <v>0</v>
      </c>
      <c r="K426" s="83">
        <v>0</v>
      </c>
      <c r="L426" s="25">
        <v>0</v>
      </c>
      <c r="M426" s="26">
        <v>0</v>
      </c>
      <c r="N426" s="27">
        <v>0</v>
      </c>
    </row>
    <row r="427" spans="2:14" ht="16.5" customHeight="1" x14ac:dyDescent="0.35">
      <c r="B427" s="592"/>
      <c r="C427" s="618" t="s">
        <v>62</v>
      </c>
      <c r="D427" s="86" t="s">
        <v>29</v>
      </c>
      <c r="E427" s="48">
        <v>0</v>
      </c>
      <c r="F427" s="18">
        <v>0</v>
      </c>
      <c r="G427" s="18">
        <v>0</v>
      </c>
      <c r="H427" s="18">
        <v>0</v>
      </c>
      <c r="I427" s="18">
        <v>0</v>
      </c>
      <c r="J427" s="19">
        <v>0</v>
      </c>
      <c r="K427" s="55">
        <v>0</v>
      </c>
      <c r="L427" s="17">
        <v>0</v>
      </c>
      <c r="M427" s="18">
        <v>0</v>
      </c>
      <c r="N427" s="19">
        <v>0</v>
      </c>
    </row>
    <row r="428" spans="2:14" ht="18.75" customHeight="1" thickBot="1" x14ac:dyDescent="0.4">
      <c r="B428" s="592"/>
      <c r="C428" s="619"/>
      <c r="D428" s="85" t="s">
        <v>30</v>
      </c>
      <c r="E428" s="45">
        <v>0</v>
      </c>
      <c r="F428" s="26">
        <v>0</v>
      </c>
      <c r="G428" s="26">
        <v>0</v>
      </c>
      <c r="H428" s="26">
        <v>0</v>
      </c>
      <c r="I428" s="26">
        <v>0</v>
      </c>
      <c r="J428" s="27">
        <v>0</v>
      </c>
      <c r="K428" s="83">
        <v>0</v>
      </c>
      <c r="L428" s="25">
        <v>0</v>
      </c>
      <c r="M428" s="26">
        <v>0</v>
      </c>
      <c r="N428" s="27">
        <v>0</v>
      </c>
    </row>
    <row r="429" spans="2:14" ht="17.25" customHeight="1" x14ac:dyDescent="0.35">
      <c r="B429" s="592"/>
      <c r="C429" s="615" t="s">
        <v>27</v>
      </c>
      <c r="D429" s="86" t="s">
        <v>31</v>
      </c>
      <c r="E429" s="48">
        <v>0</v>
      </c>
      <c r="F429" s="18">
        <v>0</v>
      </c>
      <c r="G429" s="18">
        <v>0</v>
      </c>
      <c r="H429" s="18">
        <v>0</v>
      </c>
      <c r="I429" s="18">
        <v>0</v>
      </c>
      <c r="J429" s="19">
        <v>0</v>
      </c>
      <c r="K429" s="55">
        <v>0</v>
      </c>
      <c r="L429" s="17">
        <v>0</v>
      </c>
      <c r="M429" s="18">
        <v>0</v>
      </c>
      <c r="N429" s="19">
        <v>0</v>
      </c>
    </row>
    <row r="430" spans="2:14" ht="18.75" customHeight="1" x14ac:dyDescent="0.35">
      <c r="B430" s="592"/>
      <c r="C430" s="617"/>
      <c r="D430" s="87" t="s">
        <v>32</v>
      </c>
      <c r="E430" s="37">
        <v>0</v>
      </c>
      <c r="F430" s="35">
        <v>0</v>
      </c>
      <c r="G430" s="35">
        <v>0</v>
      </c>
      <c r="H430" s="35">
        <v>0</v>
      </c>
      <c r="I430" s="35">
        <v>0</v>
      </c>
      <c r="J430" s="39">
        <v>0</v>
      </c>
      <c r="K430" s="57">
        <v>0</v>
      </c>
      <c r="L430" s="38">
        <v>0</v>
      </c>
      <c r="M430" s="35">
        <v>0</v>
      </c>
      <c r="N430" s="39">
        <v>0</v>
      </c>
    </row>
    <row r="431" spans="2:14" ht="13.9" thickBot="1" x14ac:dyDescent="0.4">
      <c r="B431" s="592"/>
      <c r="C431" s="619"/>
      <c r="D431" s="88" t="s">
        <v>33</v>
      </c>
      <c r="E431" s="45">
        <v>0</v>
      </c>
      <c r="F431" s="26">
        <v>0</v>
      </c>
      <c r="G431" s="26">
        <v>0</v>
      </c>
      <c r="H431" s="26">
        <v>0</v>
      </c>
      <c r="I431" s="26">
        <v>0</v>
      </c>
      <c r="J431" s="27">
        <v>0</v>
      </c>
      <c r="K431" s="83">
        <v>0</v>
      </c>
      <c r="L431" s="25">
        <v>0</v>
      </c>
      <c r="M431" s="26">
        <v>0</v>
      </c>
      <c r="N431" s="27">
        <v>0</v>
      </c>
    </row>
    <row r="432" spans="2:14" x14ac:dyDescent="0.35">
      <c r="B432" s="592"/>
      <c r="C432" s="615" t="s">
        <v>28</v>
      </c>
      <c r="D432" s="89" t="s">
        <v>34</v>
      </c>
      <c r="E432" s="55">
        <v>0</v>
      </c>
      <c r="F432" s="18">
        <v>0</v>
      </c>
      <c r="G432" s="18">
        <v>0</v>
      </c>
      <c r="H432" s="18">
        <v>0</v>
      </c>
      <c r="I432" s="18">
        <v>0</v>
      </c>
      <c r="J432" s="19">
        <v>0</v>
      </c>
      <c r="K432" s="55">
        <v>0</v>
      </c>
      <c r="L432" s="17">
        <v>0</v>
      </c>
      <c r="M432" s="18">
        <v>0</v>
      </c>
      <c r="N432" s="19">
        <v>0</v>
      </c>
    </row>
    <row r="433" spans="2:14" x14ac:dyDescent="0.35">
      <c r="B433" s="592"/>
      <c r="C433" s="617"/>
      <c r="D433" s="90" t="s">
        <v>36</v>
      </c>
      <c r="E433" s="57">
        <v>0</v>
      </c>
      <c r="F433" s="35">
        <v>0</v>
      </c>
      <c r="G433" s="35">
        <v>0</v>
      </c>
      <c r="H433" s="35">
        <v>0</v>
      </c>
      <c r="I433" s="35">
        <v>0</v>
      </c>
      <c r="J433" s="39">
        <v>0</v>
      </c>
      <c r="K433" s="57">
        <v>0</v>
      </c>
      <c r="L433" s="38">
        <v>0</v>
      </c>
      <c r="M433" s="35">
        <v>0</v>
      </c>
      <c r="N433" s="39">
        <v>0</v>
      </c>
    </row>
    <row r="434" spans="2:14" x14ac:dyDescent="0.35">
      <c r="B434" s="592"/>
      <c r="C434" s="617"/>
      <c r="D434" s="90" t="s">
        <v>35</v>
      </c>
      <c r="E434" s="57">
        <v>0</v>
      </c>
      <c r="F434" s="35">
        <v>0</v>
      </c>
      <c r="G434" s="35">
        <v>0</v>
      </c>
      <c r="H434" s="35">
        <v>0</v>
      </c>
      <c r="I434" s="35">
        <v>0</v>
      </c>
      <c r="J434" s="39">
        <v>0</v>
      </c>
      <c r="K434" s="57">
        <v>0</v>
      </c>
      <c r="L434" s="38">
        <v>0</v>
      </c>
      <c r="M434" s="35">
        <v>0</v>
      </c>
      <c r="N434" s="39">
        <v>0</v>
      </c>
    </row>
    <row r="435" spans="2:14" ht="18.75" customHeight="1" thickBot="1" x14ac:dyDescent="0.4">
      <c r="B435" s="592"/>
      <c r="C435" s="619"/>
      <c r="D435" s="88" t="s">
        <v>37</v>
      </c>
      <c r="E435" s="45">
        <v>0</v>
      </c>
      <c r="F435" s="26">
        <v>0</v>
      </c>
      <c r="G435" s="26">
        <v>0</v>
      </c>
      <c r="H435" s="26">
        <v>0</v>
      </c>
      <c r="I435" s="26">
        <v>0</v>
      </c>
      <c r="J435" s="27">
        <v>0</v>
      </c>
      <c r="K435" s="83">
        <v>0</v>
      </c>
      <c r="L435" s="25">
        <v>0</v>
      </c>
      <c r="M435" s="26">
        <v>0</v>
      </c>
      <c r="N435" s="27">
        <v>0</v>
      </c>
    </row>
    <row r="436" spans="2:14" ht="20.25" customHeight="1" x14ac:dyDescent="0.35">
      <c r="B436" s="592"/>
      <c r="C436" s="620" t="s">
        <v>113</v>
      </c>
      <c r="D436" s="89" t="s">
        <v>248</v>
      </c>
      <c r="E436" s="55">
        <v>0</v>
      </c>
      <c r="F436" s="18">
        <v>0</v>
      </c>
      <c r="G436" s="18">
        <v>0</v>
      </c>
      <c r="H436" s="18">
        <v>0</v>
      </c>
      <c r="I436" s="18">
        <v>0</v>
      </c>
      <c r="J436" s="19">
        <v>0</v>
      </c>
      <c r="K436" s="55">
        <v>0</v>
      </c>
      <c r="L436" s="17">
        <v>0</v>
      </c>
      <c r="M436" s="18">
        <v>0</v>
      </c>
      <c r="N436" s="19">
        <v>0</v>
      </c>
    </row>
    <row r="437" spans="2:14" ht="19.5" customHeight="1" x14ac:dyDescent="0.35">
      <c r="B437" s="592"/>
      <c r="C437" s="621"/>
      <c r="D437" s="90" t="s">
        <v>249</v>
      </c>
      <c r="E437" s="55">
        <v>0</v>
      </c>
      <c r="F437" s="18">
        <v>0</v>
      </c>
      <c r="G437" s="18">
        <v>0</v>
      </c>
      <c r="H437" s="18">
        <v>0</v>
      </c>
      <c r="I437" s="18">
        <v>0</v>
      </c>
      <c r="J437" s="19">
        <v>0</v>
      </c>
      <c r="K437" s="55">
        <v>0</v>
      </c>
      <c r="L437" s="17">
        <v>0</v>
      </c>
      <c r="M437" s="18">
        <v>0</v>
      </c>
      <c r="N437" s="19">
        <v>0</v>
      </c>
    </row>
    <row r="438" spans="2:14" ht="18" customHeight="1" x14ac:dyDescent="0.35">
      <c r="B438" s="592"/>
      <c r="C438" s="621"/>
      <c r="D438" s="90" t="s">
        <v>93</v>
      </c>
      <c r="E438" s="55">
        <v>0</v>
      </c>
      <c r="F438" s="18">
        <v>0</v>
      </c>
      <c r="G438" s="18">
        <v>0</v>
      </c>
      <c r="H438" s="18">
        <v>0</v>
      </c>
      <c r="I438" s="18">
        <v>0</v>
      </c>
      <c r="J438" s="19">
        <v>0</v>
      </c>
      <c r="K438" s="55">
        <v>0</v>
      </c>
      <c r="L438" s="17">
        <v>0</v>
      </c>
      <c r="M438" s="18">
        <v>0</v>
      </c>
      <c r="N438" s="19">
        <v>0</v>
      </c>
    </row>
    <row r="439" spans="2:14" ht="18" customHeight="1" x14ac:dyDescent="0.35">
      <c r="B439" s="592"/>
      <c r="C439" s="621"/>
      <c r="D439" s="90" t="s">
        <v>94</v>
      </c>
      <c r="E439" s="55">
        <v>0</v>
      </c>
      <c r="F439" s="18">
        <v>0</v>
      </c>
      <c r="G439" s="18">
        <v>0</v>
      </c>
      <c r="H439" s="18">
        <v>0</v>
      </c>
      <c r="I439" s="18">
        <v>0</v>
      </c>
      <c r="J439" s="19">
        <v>0</v>
      </c>
      <c r="K439" s="55">
        <v>0</v>
      </c>
      <c r="L439" s="17">
        <v>0</v>
      </c>
      <c r="M439" s="18">
        <v>0</v>
      </c>
      <c r="N439" s="19">
        <v>0</v>
      </c>
    </row>
    <row r="440" spans="2:14" ht="19.5" customHeight="1" x14ac:dyDescent="0.35">
      <c r="B440" s="592"/>
      <c r="C440" s="621"/>
      <c r="D440" s="90" t="s">
        <v>95</v>
      </c>
      <c r="E440" s="55">
        <v>0</v>
      </c>
      <c r="F440" s="18">
        <v>0</v>
      </c>
      <c r="G440" s="18">
        <v>0</v>
      </c>
      <c r="H440" s="18">
        <v>0</v>
      </c>
      <c r="I440" s="18">
        <v>0</v>
      </c>
      <c r="J440" s="19">
        <v>0</v>
      </c>
      <c r="K440" s="55">
        <v>0</v>
      </c>
      <c r="L440" s="17">
        <v>0</v>
      </c>
      <c r="M440" s="18">
        <v>0</v>
      </c>
      <c r="N440" s="19">
        <v>0</v>
      </c>
    </row>
    <row r="441" spans="2:14" ht="18" customHeight="1" x14ac:dyDescent="0.35">
      <c r="B441" s="592"/>
      <c r="C441" s="621"/>
      <c r="D441" s="90" t="s">
        <v>96</v>
      </c>
      <c r="E441" s="55">
        <v>0</v>
      </c>
      <c r="F441" s="18">
        <v>0</v>
      </c>
      <c r="G441" s="18">
        <v>0</v>
      </c>
      <c r="H441" s="18">
        <v>0</v>
      </c>
      <c r="I441" s="18">
        <v>0</v>
      </c>
      <c r="J441" s="19">
        <v>0</v>
      </c>
      <c r="K441" s="55">
        <v>0</v>
      </c>
      <c r="L441" s="17">
        <v>0</v>
      </c>
      <c r="M441" s="18">
        <v>0</v>
      </c>
      <c r="N441" s="19">
        <v>0</v>
      </c>
    </row>
    <row r="442" spans="2:14" ht="18" customHeight="1" x14ac:dyDescent="0.35">
      <c r="B442" s="592"/>
      <c r="C442" s="621"/>
      <c r="D442" s="90" t="s">
        <v>97</v>
      </c>
      <c r="E442" s="55">
        <v>0</v>
      </c>
      <c r="F442" s="18">
        <v>0</v>
      </c>
      <c r="G442" s="18">
        <v>0</v>
      </c>
      <c r="H442" s="18">
        <v>0</v>
      </c>
      <c r="I442" s="18">
        <v>0</v>
      </c>
      <c r="J442" s="19">
        <v>0</v>
      </c>
      <c r="K442" s="55">
        <v>0</v>
      </c>
      <c r="L442" s="17">
        <v>0</v>
      </c>
      <c r="M442" s="18">
        <v>0</v>
      </c>
      <c r="N442" s="19">
        <v>0</v>
      </c>
    </row>
    <row r="443" spans="2:14" ht="15.75" customHeight="1" thickBot="1" x14ac:dyDescent="0.4">
      <c r="B443" s="592"/>
      <c r="C443" s="622"/>
      <c r="D443" s="88" t="s">
        <v>98</v>
      </c>
      <c r="E443" s="126">
        <v>0</v>
      </c>
      <c r="F443" s="26">
        <v>0</v>
      </c>
      <c r="G443" s="63">
        <v>0</v>
      </c>
      <c r="H443" s="63">
        <v>0</v>
      </c>
      <c r="I443" s="63">
        <v>0</v>
      </c>
      <c r="J443" s="27">
        <v>0</v>
      </c>
      <c r="K443" s="45">
        <v>0</v>
      </c>
      <c r="L443" s="66">
        <v>0</v>
      </c>
      <c r="M443" s="63">
        <v>0</v>
      </c>
      <c r="N443" s="27">
        <v>0</v>
      </c>
    </row>
    <row r="444" spans="2:14" ht="20.25" customHeight="1" x14ac:dyDescent="0.35">
      <c r="B444" s="592"/>
      <c r="C444" s="620" t="s">
        <v>114</v>
      </c>
      <c r="D444" s="89" t="s">
        <v>39</v>
      </c>
      <c r="E444" s="55">
        <v>0</v>
      </c>
      <c r="F444" s="18">
        <v>0</v>
      </c>
      <c r="G444" s="18">
        <v>0</v>
      </c>
      <c r="H444" s="18">
        <v>0</v>
      </c>
      <c r="I444" s="18">
        <v>0</v>
      </c>
      <c r="J444" s="19">
        <v>0</v>
      </c>
      <c r="K444" s="55">
        <v>0</v>
      </c>
      <c r="L444" s="17">
        <v>0</v>
      </c>
      <c r="M444" s="18">
        <v>0</v>
      </c>
      <c r="N444" s="19">
        <v>0</v>
      </c>
    </row>
    <row r="445" spans="2:14" ht="19.5" customHeight="1" x14ac:dyDescent="0.35">
      <c r="B445" s="592"/>
      <c r="C445" s="621"/>
      <c r="D445" s="90" t="s">
        <v>110</v>
      </c>
      <c r="E445" s="55">
        <v>0</v>
      </c>
      <c r="F445" s="18">
        <v>0</v>
      </c>
      <c r="G445" s="18">
        <v>0</v>
      </c>
      <c r="H445" s="18">
        <v>0</v>
      </c>
      <c r="I445" s="18">
        <v>0</v>
      </c>
      <c r="J445" s="19">
        <v>0</v>
      </c>
      <c r="K445" s="55">
        <v>0</v>
      </c>
      <c r="L445" s="17">
        <v>0</v>
      </c>
      <c r="M445" s="18">
        <v>0</v>
      </c>
      <c r="N445" s="19">
        <v>0</v>
      </c>
    </row>
    <row r="446" spans="2:14" ht="21" customHeight="1" x14ac:dyDescent="0.35">
      <c r="B446" s="592"/>
      <c r="C446" s="621"/>
      <c r="D446" s="90" t="s">
        <v>111</v>
      </c>
      <c r="E446" s="55">
        <v>0</v>
      </c>
      <c r="F446" s="18">
        <v>0</v>
      </c>
      <c r="G446" s="18">
        <v>0</v>
      </c>
      <c r="H446" s="18">
        <v>0</v>
      </c>
      <c r="I446" s="18">
        <v>0</v>
      </c>
      <c r="J446" s="19">
        <v>0</v>
      </c>
      <c r="K446" s="55">
        <v>0</v>
      </c>
      <c r="L446" s="17">
        <v>0</v>
      </c>
      <c r="M446" s="18">
        <v>0</v>
      </c>
      <c r="N446" s="19">
        <v>0</v>
      </c>
    </row>
    <row r="447" spans="2:14" ht="21" customHeight="1" x14ac:dyDescent="0.35">
      <c r="B447" s="592"/>
      <c r="C447" s="621"/>
      <c r="D447" s="90" t="s">
        <v>115</v>
      </c>
      <c r="E447" s="55">
        <v>0</v>
      </c>
      <c r="F447" s="18">
        <v>0</v>
      </c>
      <c r="G447" s="18">
        <v>0</v>
      </c>
      <c r="H447" s="18">
        <v>0</v>
      </c>
      <c r="I447" s="18">
        <v>0</v>
      </c>
      <c r="J447" s="19">
        <v>0</v>
      </c>
      <c r="K447" s="55">
        <v>0</v>
      </c>
      <c r="L447" s="17">
        <v>0</v>
      </c>
      <c r="M447" s="18">
        <v>0</v>
      </c>
      <c r="N447" s="19">
        <v>0</v>
      </c>
    </row>
    <row r="448" spans="2:14" ht="19.5" customHeight="1" x14ac:dyDescent="0.35">
      <c r="B448" s="592"/>
      <c r="C448" s="621"/>
      <c r="D448" s="90" t="s">
        <v>116</v>
      </c>
      <c r="E448" s="55">
        <v>0</v>
      </c>
      <c r="F448" s="18">
        <v>0</v>
      </c>
      <c r="G448" s="18">
        <v>0</v>
      </c>
      <c r="H448" s="18">
        <v>0</v>
      </c>
      <c r="I448" s="18">
        <v>0</v>
      </c>
      <c r="J448" s="19">
        <v>0</v>
      </c>
      <c r="K448" s="55">
        <v>0</v>
      </c>
      <c r="L448" s="17">
        <v>0</v>
      </c>
      <c r="M448" s="18">
        <v>0</v>
      </c>
      <c r="N448" s="19">
        <v>0</v>
      </c>
    </row>
    <row r="449" spans="1:53" ht="21" customHeight="1" x14ac:dyDescent="0.35">
      <c r="B449" s="592"/>
      <c r="C449" s="621"/>
      <c r="D449" s="90" t="s">
        <v>117</v>
      </c>
      <c r="E449" s="55">
        <v>0</v>
      </c>
      <c r="F449" s="18">
        <v>0</v>
      </c>
      <c r="G449" s="18">
        <v>0</v>
      </c>
      <c r="H449" s="18">
        <v>0</v>
      </c>
      <c r="I449" s="18">
        <v>0</v>
      </c>
      <c r="J449" s="19">
        <v>0</v>
      </c>
      <c r="K449" s="55">
        <v>0</v>
      </c>
      <c r="L449" s="17">
        <v>0</v>
      </c>
      <c r="M449" s="18">
        <v>0</v>
      </c>
      <c r="N449" s="19">
        <v>0</v>
      </c>
    </row>
    <row r="450" spans="1:53" ht="19.5" customHeight="1" x14ac:dyDescent="0.35">
      <c r="B450" s="592"/>
      <c r="C450" s="621"/>
      <c r="D450" s="90" t="s">
        <v>118</v>
      </c>
      <c r="E450" s="55">
        <v>0</v>
      </c>
      <c r="F450" s="18">
        <v>0</v>
      </c>
      <c r="G450" s="18">
        <v>0</v>
      </c>
      <c r="H450" s="18">
        <v>0</v>
      </c>
      <c r="I450" s="18">
        <v>0</v>
      </c>
      <c r="J450" s="19">
        <v>0</v>
      </c>
      <c r="K450" s="55">
        <v>0</v>
      </c>
      <c r="L450" s="17">
        <v>0</v>
      </c>
      <c r="M450" s="18">
        <v>0</v>
      </c>
      <c r="N450" s="19">
        <v>0</v>
      </c>
    </row>
    <row r="451" spans="1:53" ht="21" customHeight="1" x14ac:dyDescent="0.35">
      <c r="B451" s="592"/>
      <c r="C451" s="621"/>
      <c r="D451" s="91" t="s">
        <v>250</v>
      </c>
      <c r="E451" s="55">
        <v>0</v>
      </c>
      <c r="F451" s="18">
        <v>0</v>
      </c>
      <c r="G451" s="18">
        <v>0</v>
      </c>
      <c r="H451" s="18">
        <v>0</v>
      </c>
      <c r="I451" s="18">
        <v>0</v>
      </c>
      <c r="J451" s="19">
        <v>0</v>
      </c>
      <c r="K451" s="55">
        <v>0</v>
      </c>
      <c r="L451" s="17">
        <v>0</v>
      </c>
      <c r="M451" s="18">
        <v>0</v>
      </c>
      <c r="N451" s="19">
        <v>0</v>
      </c>
    </row>
    <row r="452" spans="1:53" ht="18.75" customHeight="1" thickBot="1" x14ac:dyDescent="0.4">
      <c r="B452" s="592"/>
      <c r="C452" s="622"/>
      <c r="D452" s="91" t="s">
        <v>112</v>
      </c>
      <c r="E452" s="126">
        <v>0</v>
      </c>
      <c r="F452" s="26">
        <v>0</v>
      </c>
      <c r="G452" s="63">
        <v>0</v>
      </c>
      <c r="H452" s="63">
        <v>0</v>
      </c>
      <c r="I452" s="63">
        <v>0</v>
      </c>
      <c r="J452" s="27">
        <v>0</v>
      </c>
      <c r="K452" s="45">
        <v>0</v>
      </c>
      <c r="L452" s="66">
        <v>0</v>
      </c>
      <c r="M452" s="63">
        <v>0</v>
      </c>
      <c r="N452" s="27">
        <v>0</v>
      </c>
    </row>
    <row r="453" spans="1:53" ht="15.75" customHeight="1" x14ac:dyDescent="0.35">
      <c r="B453" s="592"/>
      <c r="C453" s="615" t="s">
        <v>81</v>
      </c>
      <c r="D453" s="86" t="s">
        <v>82</v>
      </c>
      <c r="E453" s="55">
        <v>0</v>
      </c>
      <c r="F453" s="18">
        <v>0</v>
      </c>
      <c r="G453" s="18">
        <v>0</v>
      </c>
      <c r="H453" s="18">
        <v>0</v>
      </c>
      <c r="I453" s="18">
        <v>0</v>
      </c>
      <c r="J453" s="19">
        <v>0</v>
      </c>
      <c r="K453" s="55">
        <v>0</v>
      </c>
      <c r="L453" s="17">
        <v>0</v>
      </c>
      <c r="M453" s="18">
        <v>0</v>
      </c>
      <c r="N453" s="19">
        <v>0</v>
      </c>
    </row>
    <row r="454" spans="1:53" ht="20.25" customHeight="1" x14ac:dyDescent="0.35">
      <c r="B454" s="592"/>
      <c r="C454" s="621"/>
      <c r="D454" s="90" t="s">
        <v>83</v>
      </c>
      <c r="E454" s="55">
        <v>0</v>
      </c>
      <c r="F454" s="18">
        <v>0</v>
      </c>
      <c r="G454" s="18">
        <v>0</v>
      </c>
      <c r="H454" s="18">
        <v>0</v>
      </c>
      <c r="I454" s="18">
        <v>0</v>
      </c>
      <c r="J454" s="19">
        <v>0</v>
      </c>
      <c r="K454" s="55">
        <v>0</v>
      </c>
      <c r="L454" s="17">
        <v>0</v>
      </c>
      <c r="M454" s="18">
        <v>0</v>
      </c>
      <c r="N454" s="19">
        <v>0</v>
      </c>
    </row>
    <row r="455" spans="1:53" ht="16.5" customHeight="1" thickBot="1" x14ac:dyDescent="0.4">
      <c r="B455" s="593"/>
      <c r="C455" s="616"/>
      <c r="D455" s="88" t="s">
        <v>84</v>
      </c>
      <c r="E455" s="83">
        <v>0</v>
      </c>
      <c r="F455" s="26">
        <v>0</v>
      </c>
      <c r="G455" s="26">
        <v>0</v>
      </c>
      <c r="H455" s="26">
        <v>0</v>
      </c>
      <c r="I455" s="26">
        <v>0</v>
      </c>
      <c r="J455" s="27">
        <v>0</v>
      </c>
      <c r="K455" s="83">
        <v>0</v>
      </c>
      <c r="L455" s="25">
        <v>0</v>
      </c>
      <c r="M455" s="26">
        <v>0</v>
      </c>
      <c r="N455" s="27">
        <v>0</v>
      </c>
    </row>
    <row r="456" spans="1:53" s="270" customFormat="1" ht="21" customHeight="1" thickBot="1" x14ac:dyDescent="0.4">
      <c r="A456" s="264"/>
      <c r="B456" s="266"/>
      <c r="C456" s="267"/>
      <c r="D456" s="267"/>
      <c r="E456" s="268"/>
      <c r="F456" s="268"/>
      <c r="G456" s="268"/>
      <c r="H456" s="268"/>
      <c r="I456" s="268"/>
      <c r="J456" s="268"/>
      <c r="K456" s="268"/>
      <c r="L456" s="269"/>
      <c r="M456" s="268"/>
      <c r="N456" s="268"/>
      <c r="O456" s="264"/>
      <c r="P456" s="264"/>
      <c r="Q456" s="264"/>
      <c r="R456" s="264"/>
      <c r="S456" s="264"/>
      <c r="T456" s="264"/>
      <c r="U456" s="264"/>
      <c r="V456" s="264"/>
      <c r="W456" s="264"/>
      <c r="X456" s="264"/>
      <c r="Y456" s="264"/>
      <c r="Z456" s="264"/>
      <c r="AA456" s="264"/>
      <c r="AB456" s="264"/>
      <c r="AC456" s="264"/>
      <c r="AD456" s="264"/>
      <c r="AE456" s="264"/>
      <c r="AF456" s="264"/>
      <c r="AG456" s="264"/>
      <c r="AH456" s="264"/>
      <c r="AI456" s="264"/>
      <c r="AJ456" s="264"/>
      <c r="AK456" s="264"/>
      <c r="AL456" s="264"/>
      <c r="AM456" s="264"/>
      <c r="AN456" s="264"/>
      <c r="AO456" s="264"/>
      <c r="AP456" s="264"/>
      <c r="AQ456" s="264"/>
      <c r="AR456" s="264"/>
      <c r="AS456" s="264"/>
      <c r="AT456" s="264"/>
      <c r="AU456" s="264"/>
      <c r="AV456" s="264"/>
      <c r="AW456" s="264"/>
      <c r="AX456" s="264"/>
      <c r="AY456" s="264"/>
      <c r="AZ456" s="264"/>
      <c r="BA456" s="264"/>
    </row>
    <row r="457" spans="1:53" ht="58.5" customHeight="1" thickBot="1" x14ac:dyDescent="0.55000000000000004">
      <c r="B457" s="205" t="s">
        <v>9</v>
      </c>
      <c r="C457" s="205" t="s">
        <v>51</v>
      </c>
      <c r="D457" s="208" t="s">
        <v>52</v>
      </c>
      <c r="E457" s="73" t="s">
        <v>192</v>
      </c>
      <c r="F457" s="7" t="s">
        <v>193</v>
      </c>
      <c r="G457" s="7" t="s">
        <v>194</v>
      </c>
      <c r="H457" s="7" t="s">
        <v>195</v>
      </c>
      <c r="I457" s="7" t="s">
        <v>196</v>
      </c>
      <c r="J457" s="8" t="s">
        <v>197</v>
      </c>
      <c r="K457" s="74" t="s">
        <v>23</v>
      </c>
      <c r="L457" s="75" t="s">
        <v>21</v>
      </c>
      <c r="M457" s="74" t="s">
        <v>22</v>
      </c>
      <c r="N457" s="8" t="s">
        <v>24</v>
      </c>
    </row>
    <row r="458" spans="1:53" ht="23.1" customHeight="1" thickBot="1" x14ac:dyDescent="0.4">
      <c r="B458" s="591" t="s">
        <v>233</v>
      </c>
      <c r="C458" s="116" t="s">
        <v>205</v>
      </c>
      <c r="D458" s="117" t="s">
        <v>204</v>
      </c>
      <c r="E458" s="310" t="e">
        <f t="shared" ref="E458:N458" si="22">SUM(E459:E460)/E177*100</f>
        <v>#DIV/0!</v>
      </c>
      <c r="F458" s="271">
        <f t="shared" si="22"/>
        <v>0</v>
      </c>
      <c r="G458" s="271">
        <f t="shared" si="22"/>
        <v>0</v>
      </c>
      <c r="H458" s="271">
        <f t="shared" si="22"/>
        <v>0</v>
      </c>
      <c r="I458" s="271">
        <f t="shared" si="22"/>
        <v>0</v>
      </c>
      <c r="J458" s="311">
        <f t="shared" si="22"/>
        <v>0</v>
      </c>
      <c r="K458" s="310" t="e">
        <f t="shared" si="22"/>
        <v>#DIV/0!</v>
      </c>
      <c r="L458" s="271">
        <f t="shared" si="22"/>
        <v>0</v>
      </c>
      <c r="M458" s="271" t="e">
        <f t="shared" si="22"/>
        <v>#DIV/0!</v>
      </c>
      <c r="N458" s="312">
        <f t="shared" si="22"/>
        <v>0</v>
      </c>
    </row>
    <row r="459" spans="1:53" ht="15" customHeight="1" x14ac:dyDescent="0.35">
      <c r="B459" s="592"/>
      <c r="C459" s="615" t="s">
        <v>2</v>
      </c>
      <c r="D459" s="76" t="s">
        <v>0</v>
      </c>
      <c r="E459" s="48">
        <v>0</v>
      </c>
      <c r="F459" s="18">
        <v>0</v>
      </c>
      <c r="G459" s="18">
        <v>0</v>
      </c>
      <c r="H459" s="18">
        <v>0</v>
      </c>
      <c r="I459" s="18">
        <v>0</v>
      </c>
      <c r="J459" s="19">
        <v>0</v>
      </c>
      <c r="K459" s="55">
        <v>0</v>
      </c>
      <c r="L459" s="17">
        <v>0</v>
      </c>
      <c r="M459" s="18">
        <v>0</v>
      </c>
      <c r="N459" s="19">
        <v>0</v>
      </c>
    </row>
    <row r="460" spans="1:53" ht="15.75" customHeight="1" thickBot="1" x14ac:dyDescent="0.4">
      <c r="B460" s="592"/>
      <c r="C460" s="616"/>
      <c r="D460" s="77" t="s">
        <v>1</v>
      </c>
      <c r="E460" s="24">
        <v>0</v>
      </c>
      <c r="F460" s="22">
        <v>0</v>
      </c>
      <c r="G460" s="22">
        <v>0</v>
      </c>
      <c r="H460" s="22">
        <v>0</v>
      </c>
      <c r="I460" s="22">
        <v>0</v>
      </c>
      <c r="J460" s="61">
        <v>0</v>
      </c>
      <c r="K460" s="78">
        <v>0</v>
      </c>
      <c r="L460" s="25">
        <v>0</v>
      </c>
      <c r="M460" s="26">
        <v>0</v>
      </c>
      <c r="N460" s="27">
        <v>0</v>
      </c>
    </row>
    <row r="461" spans="1:53" ht="15.75" customHeight="1" x14ac:dyDescent="0.35">
      <c r="B461" s="592"/>
      <c r="C461" s="615" t="s">
        <v>25</v>
      </c>
      <c r="D461" s="79" t="s">
        <v>3</v>
      </c>
      <c r="E461" s="16">
        <v>0</v>
      </c>
      <c r="F461" s="14">
        <v>0</v>
      </c>
      <c r="G461" s="14">
        <v>0</v>
      </c>
      <c r="H461" s="14">
        <v>0</v>
      </c>
      <c r="I461" s="14">
        <v>0</v>
      </c>
      <c r="J461" s="32">
        <v>0</v>
      </c>
      <c r="K461" s="80">
        <v>0</v>
      </c>
      <c r="L461" s="31">
        <v>0</v>
      </c>
      <c r="M461" s="14">
        <v>0</v>
      </c>
      <c r="N461" s="32">
        <v>0</v>
      </c>
    </row>
    <row r="462" spans="1:53" ht="15.75" customHeight="1" x14ac:dyDescent="0.35">
      <c r="B462" s="592"/>
      <c r="C462" s="617"/>
      <c r="D462" s="105" t="s">
        <v>5</v>
      </c>
      <c r="E462" s="37">
        <v>0</v>
      </c>
      <c r="F462" s="35">
        <v>0</v>
      </c>
      <c r="G462" s="35">
        <v>0</v>
      </c>
      <c r="H462" s="35">
        <v>0</v>
      </c>
      <c r="I462" s="35">
        <v>0</v>
      </c>
      <c r="J462" s="39">
        <v>0</v>
      </c>
      <c r="K462" s="57">
        <v>0</v>
      </c>
      <c r="L462" s="38">
        <v>0</v>
      </c>
      <c r="M462" s="35">
        <v>0</v>
      </c>
      <c r="N462" s="39">
        <v>0</v>
      </c>
    </row>
    <row r="463" spans="1:53" ht="15.75" customHeight="1" x14ac:dyDescent="0.35">
      <c r="B463" s="592"/>
      <c r="C463" s="617"/>
      <c r="D463" s="105" t="s">
        <v>6</v>
      </c>
      <c r="E463" s="37">
        <v>0</v>
      </c>
      <c r="F463" s="35">
        <v>0</v>
      </c>
      <c r="G463" s="35">
        <v>0</v>
      </c>
      <c r="H463" s="35">
        <v>0</v>
      </c>
      <c r="I463" s="35">
        <v>0</v>
      </c>
      <c r="J463" s="39">
        <v>0</v>
      </c>
      <c r="K463" s="57">
        <v>0</v>
      </c>
      <c r="L463" s="38">
        <v>0</v>
      </c>
      <c r="M463" s="35">
        <v>0</v>
      </c>
      <c r="N463" s="39">
        <v>0</v>
      </c>
    </row>
    <row r="464" spans="1:53" ht="15.75" customHeight="1" thickBot="1" x14ac:dyDescent="0.4">
      <c r="B464" s="592"/>
      <c r="C464" s="616"/>
      <c r="D464" s="108" t="s">
        <v>4</v>
      </c>
      <c r="E464" s="45">
        <v>0</v>
      </c>
      <c r="F464" s="26">
        <v>0</v>
      </c>
      <c r="G464" s="26">
        <v>0</v>
      </c>
      <c r="H464" s="26">
        <v>0</v>
      </c>
      <c r="I464" s="26">
        <v>0</v>
      </c>
      <c r="J464" s="27">
        <v>0</v>
      </c>
      <c r="K464" s="83">
        <v>0</v>
      </c>
      <c r="L464" s="25">
        <v>0</v>
      </c>
      <c r="M464" s="26">
        <v>0</v>
      </c>
      <c r="N464" s="27">
        <v>0</v>
      </c>
    </row>
    <row r="465" spans="1:53" x14ac:dyDescent="0.35">
      <c r="B465" s="592"/>
      <c r="C465" s="615" t="s">
        <v>26</v>
      </c>
      <c r="D465" s="84" t="s">
        <v>7</v>
      </c>
      <c r="E465" s="48">
        <v>0</v>
      </c>
      <c r="F465" s="18">
        <v>0</v>
      </c>
      <c r="G465" s="18">
        <v>0</v>
      </c>
      <c r="H465" s="18">
        <v>0</v>
      </c>
      <c r="I465" s="18">
        <v>0</v>
      </c>
      <c r="J465" s="19">
        <v>0</v>
      </c>
      <c r="K465" s="55">
        <v>0</v>
      </c>
      <c r="L465" s="17">
        <v>0</v>
      </c>
      <c r="M465" s="18">
        <v>0</v>
      </c>
      <c r="N465" s="19">
        <v>0</v>
      </c>
    </row>
    <row r="466" spans="1:53" ht="16.5" customHeight="1" thickBot="1" x14ac:dyDescent="0.4">
      <c r="B466" s="592"/>
      <c r="C466" s="616"/>
      <c r="D466" s="85" t="s">
        <v>8</v>
      </c>
      <c r="E466" s="45">
        <v>0</v>
      </c>
      <c r="F466" s="26">
        <v>0</v>
      </c>
      <c r="G466" s="26">
        <v>0</v>
      </c>
      <c r="H466" s="26">
        <v>0</v>
      </c>
      <c r="I466" s="26">
        <v>0</v>
      </c>
      <c r="J466" s="27">
        <v>0</v>
      </c>
      <c r="K466" s="83">
        <v>0</v>
      </c>
      <c r="L466" s="25">
        <v>0</v>
      </c>
      <c r="M466" s="26">
        <v>0</v>
      </c>
      <c r="N466" s="27">
        <v>0</v>
      </c>
    </row>
    <row r="467" spans="1:53" ht="16.5" customHeight="1" x14ac:dyDescent="0.35">
      <c r="B467" s="592"/>
      <c r="C467" s="618" t="s">
        <v>102</v>
      </c>
      <c r="D467" s="86" t="s">
        <v>29</v>
      </c>
      <c r="E467" s="48">
        <v>0</v>
      </c>
      <c r="F467" s="18">
        <v>0</v>
      </c>
      <c r="G467" s="18">
        <v>0</v>
      </c>
      <c r="H467" s="18">
        <v>0</v>
      </c>
      <c r="I467" s="18">
        <v>0</v>
      </c>
      <c r="J467" s="19">
        <v>0</v>
      </c>
      <c r="K467" s="55">
        <v>0</v>
      </c>
      <c r="L467" s="17">
        <v>0</v>
      </c>
      <c r="M467" s="18">
        <v>0</v>
      </c>
      <c r="N467" s="19">
        <v>0</v>
      </c>
    </row>
    <row r="468" spans="1:53" ht="16.5" customHeight="1" thickBot="1" x14ac:dyDescent="0.4">
      <c r="B468" s="592"/>
      <c r="C468" s="619"/>
      <c r="D468" s="85" t="s">
        <v>30</v>
      </c>
      <c r="E468" s="45">
        <v>0</v>
      </c>
      <c r="F468" s="26">
        <v>0</v>
      </c>
      <c r="G468" s="26">
        <v>0</v>
      </c>
      <c r="H468" s="26">
        <v>0</v>
      </c>
      <c r="I468" s="26">
        <v>0</v>
      </c>
      <c r="J468" s="27">
        <v>0</v>
      </c>
      <c r="K468" s="83">
        <v>0</v>
      </c>
      <c r="L468" s="25">
        <v>0</v>
      </c>
      <c r="M468" s="26">
        <v>0</v>
      </c>
      <c r="N468" s="27">
        <v>0</v>
      </c>
    </row>
    <row r="469" spans="1:53" x14ac:dyDescent="0.35">
      <c r="B469" s="592"/>
      <c r="C469" s="623" t="s">
        <v>172</v>
      </c>
      <c r="D469" s="86" t="s">
        <v>29</v>
      </c>
      <c r="E469" s="55">
        <v>0</v>
      </c>
      <c r="F469" s="18">
        <v>0</v>
      </c>
      <c r="G469" s="18">
        <v>0</v>
      </c>
      <c r="H469" s="18">
        <v>0</v>
      </c>
      <c r="I469" s="18">
        <v>0</v>
      </c>
      <c r="J469" s="19">
        <v>0</v>
      </c>
      <c r="K469" s="55">
        <v>0</v>
      </c>
      <c r="L469" s="17">
        <v>0</v>
      </c>
      <c r="M469" s="18">
        <v>0</v>
      </c>
      <c r="N469" s="19">
        <v>0</v>
      </c>
    </row>
    <row r="470" spans="1:53" ht="15.75" customHeight="1" thickBot="1" x14ac:dyDescent="0.4">
      <c r="B470" s="592"/>
      <c r="C470" s="624"/>
      <c r="D470" s="88" t="s">
        <v>30</v>
      </c>
      <c r="E470" s="45">
        <v>0</v>
      </c>
      <c r="F470" s="26">
        <v>0</v>
      </c>
      <c r="G470" s="26">
        <v>0</v>
      </c>
      <c r="H470" s="26">
        <v>0</v>
      </c>
      <c r="I470" s="26">
        <v>0</v>
      </c>
      <c r="J470" s="27">
        <v>0</v>
      </c>
      <c r="K470" s="83">
        <v>0</v>
      </c>
      <c r="L470" s="25">
        <v>0</v>
      </c>
      <c r="M470" s="26">
        <v>0</v>
      </c>
      <c r="N470" s="27">
        <v>0</v>
      </c>
    </row>
    <row r="471" spans="1:53" ht="16.5" customHeight="1" x14ac:dyDescent="0.35">
      <c r="B471" s="592"/>
      <c r="C471" s="623" t="s">
        <v>173</v>
      </c>
      <c r="D471" s="86" t="s">
        <v>29</v>
      </c>
      <c r="E471" s="48">
        <v>0</v>
      </c>
      <c r="F471" s="18">
        <v>0</v>
      </c>
      <c r="G471" s="18">
        <v>0</v>
      </c>
      <c r="H471" s="18">
        <v>0</v>
      </c>
      <c r="I471" s="18">
        <v>0</v>
      </c>
      <c r="J471" s="19">
        <v>0</v>
      </c>
      <c r="K471" s="55">
        <v>0</v>
      </c>
      <c r="L471" s="17">
        <v>0</v>
      </c>
      <c r="M471" s="18">
        <v>0</v>
      </c>
      <c r="N471" s="19">
        <v>0</v>
      </c>
    </row>
    <row r="472" spans="1:53" ht="15.75" customHeight="1" thickBot="1" x14ac:dyDescent="0.4">
      <c r="B472" s="592"/>
      <c r="C472" s="625"/>
      <c r="D472" s="85" t="s">
        <v>30</v>
      </c>
      <c r="E472" s="45">
        <v>0</v>
      </c>
      <c r="F472" s="26">
        <v>0</v>
      </c>
      <c r="G472" s="26">
        <v>0</v>
      </c>
      <c r="H472" s="26">
        <v>0</v>
      </c>
      <c r="I472" s="26">
        <v>0</v>
      </c>
      <c r="J472" s="27">
        <v>0</v>
      </c>
      <c r="K472" s="83">
        <v>0</v>
      </c>
      <c r="L472" s="25">
        <v>0</v>
      </c>
      <c r="M472" s="26">
        <v>0</v>
      </c>
      <c r="N472" s="27">
        <v>0</v>
      </c>
    </row>
    <row r="473" spans="1:53" x14ac:dyDescent="0.35">
      <c r="B473" s="592"/>
      <c r="C473" s="623" t="s">
        <v>174</v>
      </c>
      <c r="D473" s="86" t="s">
        <v>29</v>
      </c>
      <c r="E473" s="55">
        <v>0</v>
      </c>
      <c r="F473" s="18">
        <v>0</v>
      </c>
      <c r="G473" s="18">
        <v>0</v>
      </c>
      <c r="H473" s="18">
        <v>0</v>
      </c>
      <c r="I473" s="18">
        <v>0</v>
      </c>
      <c r="J473" s="19">
        <v>0</v>
      </c>
      <c r="K473" s="55">
        <v>0</v>
      </c>
      <c r="L473" s="17">
        <v>0</v>
      </c>
      <c r="M473" s="18">
        <v>0</v>
      </c>
      <c r="N473" s="19">
        <v>0</v>
      </c>
    </row>
    <row r="474" spans="1:53" ht="15.75" customHeight="1" thickBot="1" x14ac:dyDescent="0.4">
      <c r="B474" s="593"/>
      <c r="C474" s="626"/>
      <c r="D474" s="88" t="s">
        <v>30</v>
      </c>
      <c r="E474" s="45">
        <v>0</v>
      </c>
      <c r="F474" s="26">
        <v>0</v>
      </c>
      <c r="G474" s="26">
        <v>0</v>
      </c>
      <c r="H474" s="26">
        <v>0</v>
      </c>
      <c r="I474" s="26">
        <v>0</v>
      </c>
      <c r="J474" s="27">
        <v>0</v>
      </c>
      <c r="K474" s="83">
        <v>0</v>
      </c>
      <c r="L474" s="25">
        <v>0</v>
      </c>
      <c r="M474" s="26">
        <v>0</v>
      </c>
      <c r="N474" s="27">
        <v>0</v>
      </c>
    </row>
    <row r="475" spans="1:53" s="270" customFormat="1" ht="21" customHeight="1" thickBot="1" x14ac:dyDescent="0.4">
      <c r="A475" s="264"/>
      <c r="B475" s="266"/>
      <c r="C475" s="267"/>
      <c r="D475" s="267"/>
      <c r="E475" s="268"/>
      <c r="F475" s="268"/>
      <c r="G475" s="268"/>
      <c r="H475" s="268"/>
      <c r="I475" s="268"/>
      <c r="J475" s="268"/>
      <c r="K475" s="268"/>
      <c r="L475" s="269"/>
      <c r="M475" s="268"/>
      <c r="N475" s="268"/>
      <c r="O475" s="264"/>
      <c r="P475" s="264"/>
      <c r="Q475" s="264"/>
      <c r="R475" s="264"/>
      <c r="S475" s="264"/>
      <c r="T475" s="264"/>
      <c r="U475" s="264"/>
      <c r="V475" s="264"/>
      <c r="W475" s="264"/>
      <c r="X475" s="264"/>
      <c r="Y475" s="264"/>
      <c r="Z475" s="264"/>
      <c r="AA475" s="264"/>
      <c r="AB475" s="264"/>
      <c r="AC475" s="264"/>
      <c r="AD475" s="264"/>
      <c r="AE475" s="264"/>
      <c r="AF475" s="264"/>
      <c r="AG475" s="264"/>
      <c r="AH475" s="264"/>
      <c r="AI475" s="264"/>
      <c r="AJ475" s="264"/>
      <c r="AK475" s="264"/>
      <c r="AL475" s="264"/>
      <c r="AM475" s="264"/>
      <c r="AN475" s="264"/>
      <c r="AO475" s="264"/>
      <c r="AP475" s="264"/>
      <c r="AQ475" s="264"/>
      <c r="AR475" s="264"/>
      <c r="AS475" s="264"/>
      <c r="AT475" s="264"/>
      <c r="AU475" s="264"/>
      <c r="AV475" s="264"/>
      <c r="AW475" s="264"/>
      <c r="AX475" s="264"/>
      <c r="AY475" s="264"/>
      <c r="AZ475" s="264"/>
      <c r="BA475" s="264"/>
    </row>
    <row r="476" spans="1:53" ht="59.1" customHeight="1" thickBot="1" x14ac:dyDescent="0.55000000000000004">
      <c r="B476" s="205" t="s">
        <v>9</v>
      </c>
      <c r="C476" s="205" t="s">
        <v>51</v>
      </c>
      <c r="D476" s="208" t="s">
        <v>52</v>
      </c>
      <c r="E476" s="73" t="s">
        <v>192</v>
      </c>
      <c r="F476" s="7" t="s">
        <v>193</v>
      </c>
      <c r="G476" s="7" t="s">
        <v>194</v>
      </c>
      <c r="H476" s="7" t="s">
        <v>195</v>
      </c>
      <c r="I476" s="7" t="s">
        <v>196</v>
      </c>
      <c r="J476" s="8" t="s">
        <v>197</v>
      </c>
      <c r="K476" s="74" t="s">
        <v>23</v>
      </c>
      <c r="L476" s="75" t="s">
        <v>21</v>
      </c>
      <c r="M476" s="74" t="s">
        <v>22</v>
      </c>
      <c r="N476" s="8" t="s">
        <v>24</v>
      </c>
    </row>
    <row r="477" spans="1:53" ht="23.1" customHeight="1" thickBot="1" x14ac:dyDescent="0.4">
      <c r="B477" s="591" t="s">
        <v>234</v>
      </c>
      <c r="C477" s="116" t="s">
        <v>205</v>
      </c>
      <c r="D477" s="117" t="s">
        <v>204</v>
      </c>
      <c r="E477" s="310" t="e">
        <f>SUM(E478:E479)/SUM(E459:E460)*100</f>
        <v>#DIV/0!</v>
      </c>
      <c r="F477" s="271" t="e">
        <f t="shared" ref="F477:N477" si="23">SUM(F478:F479)/SUM(F459:F460)*100</f>
        <v>#DIV/0!</v>
      </c>
      <c r="G477" s="271" t="e">
        <f t="shared" si="23"/>
        <v>#DIV/0!</v>
      </c>
      <c r="H477" s="271" t="e">
        <f t="shared" si="23"/>
        <v>#DIV/0!</v>
      </c>
      <c r="I477" s="271" t="e">
        <f t="shared" si="23"/>
        <v>#DIV/0!</v>
      </c>
      <c r="J477" s="311" t="e">
        <f t="shared" si="23"/>
        <v>#DIV/0!</v>
      </c>
      <c r="K477" s="310" t="e">
        <f t="shared" si="23"/>
        <v>#DIV/0!</v>
      </c>
      <c r="L477" s="271" t="e">
        <f t="shared" si="23"/>
        <v>#DIV/0!</v>
      </c>
      <c r="M477" s="271" t="e">
        <f t="shared" si="23"/>
        <v>#DIV/0!</v>
      </c>
      <c r="N477" s="312" t="e">
        <f t="shared" si="23"/>
        <v>#DIV/0!</v>
      </c>
    </row>
    <row r="478" spans="1:53" ht="15" customHeight="1" x14ac:dyDescent="0.35">
      <c r="B478" s="592"/>
      <c r="C478" s="615" t="s">
        <v>2</v>
      </c>
      <c r="D478" s="76" t="s">
        <v>0</v>
      </c>
      <c r="E478" s="48">
        <v>0</v>
      </c>
      <c r="F478" s="18">
        <v>0</v>
      </c>
      <c r="G478" s="18">
        <v>0</v>
      </c>
      <c r="H478" s="18">
        <v>0</v>
      </c>
      <c r="I478" s="18">
        <v>0</v>
      </c>
      <c r="J478" s="19">
        <v>0</v>
      </c>
      <c r="K478" s="55">
        <v>0</v>
      </c>
      <c r="L478" s="17">
        <v>0</v>
      </c>
      <c r="M478" s="18">
        <v>0</v>
      </c>
      <c r="N478" s="19">
        <v>0</v>
      </c>
    </row>
    <row r="479" spans="1:53" ht="15.75" customHeight="1" thickBot="1" x14ac:dyDescent="0.4">
      <c r="B479" s="592"/>
      <c r="C479" s="616"/>
      <c r="D479" s="77" t="s">
        <v>1</v>
      </c>
      <c r="E479" s="24">
        <v>0</v>
      </c>
      <c r="F479" s="22">
        <v>0</v>
      </c>
      <c r="G479" s="22">
        <v>0</v>
      </c>
      <c r="H479" s="22">
        <v>0</v>
      </c>
      <c r="I479" s="22">
        <v>0</v>
      </c>
      <c r="J479" s="61">
        <v>0</v>
      </c>
      <c r="K479" s="78">
        <v>0</v>
      </c>
      <c r="L479" s="25">
        <v>0</v>
      </c>
      <c r="M479" s="26">
        <v>0</v>
      </c>
      <c r="N479" s="27">
        <v>0</v>
      </c>
    </row>
    <row r="480" spans="1:53" ht="15.75" customHeight="1" x14ac:dyDescent="0.35">
      <c r="B480" s="592"/>
      <c r="C480" s="615" t="s">
        <v>25</v>
      </c>
      <c r="D480" s="79" t="s">
        <v>3</v>
      </c>
      <c r="E480" s="16">
        <v>0</v>
      </c>
      <c r="F480" s="14">
        <v>0</v>
      </c>
      <c r="G480" s="14">
        <v>0</v>
      </c>
      <c r="H480" s="14">
        <v>0</v>
      </c>
      <c r="I480" s="14">
        <v>0</v>
      </c>
      <c r="J480" s="32">
        <v>0</v>
      </c>
      <c r="K480" s="80">
        <v>0</v>
      </c>
      <c r="L480" s="31">
        <v>0</v>
      </c>
      <c r="M480" s="14">
        <v>0</v>
      </c>
      <c r="N480" s="32">
        <v>0</v>
      </c>
    </row>
    <row r="481" spans="2:14" ht="15.75" customHeight="1" x14ac:dyDescent="0.35">
      <c r="B481" s="592"/>
      <c r="C481" s="617"/>
      <c r="D481" s="105" t="s">
        <v>5</v>
      </c>
      <c r="E481" s="37">
        <v>0</v>
      </c>
      <c r="F481" s="35">
        <v>0</v>
      </c>
      <c r="G481" s="35">
        <v>0</v>
      </c>
      <c r="H481" s="35">
        <v>0</v>
      </c>
      <c r="I481" s="35">
        <v>0</v>
      </c>
      <c r="J481" s="39">
        <v>0</v>
      </c>
      <c r="K481" s="57">
        <v>0</v>
      </c>
      <c r="L481" s="38">
        <v>0</v>
      </c>
      <c r="M481" s="35">
        <v>0</v>
      </c>
      <c r="N481" s="39">
        <v>0</v>
      </c>
    </row>
    <row r="482" spans="2:14" ht="15.75" customHeight="1" x14ac:dyDescent="0.35">
      <c r="B482" s="592"/>
      <c r="C482" s="617"/>
      <c r="D482" s="105" t="s">
        <v>6</v>
      </c>
      <c r="E482" s="37">
        <v>0</v>
      </c>
      <c r="F482" s="35">
        <v>0</v>
      </c>
      <c r="G482" s="35">
        <v>0</v>
      </c>
      <c r="H482" s="35">
        <v>0</v>
      </c>
      <c r="I482" s="35">
        <v>0</v>
      </c>
      <c r="J482" s="39">
        <v>0</v>
      </c>
      <c r="K482" s="57">
        <v>0</v>
      </c>
      <c r="L482" s="38">
        <v>0</v>
      </c>
      <c r="M482" s="35">
        <v>0</v>
      </c>
      <c r="N482" s="39">
        <v>0</v>
      </c>
    </row>
    <row r="483" spans="2:14" ht="15.75" customHeight="1" thickBot="1" x14ac:dyDescent="0.4">
      <c r="B483" s="592"/>
      <c r="C483" s="616"/>
      <c r="D483" s="108" t="s">
        <v>4</v>
      </c>
      <c r="E483" s="45">
        <v>0</v>
      </c>
      <c r="F483" s="26">
        <v>0</v>
      </c>
      <c r="G483" s="26">
        <v>0</v>
      </c>
      <c r="H483" s="26">
        <v>0</v>
      </c>
      <c r="I483" s="26">
        <v>0</v>
      </c>
      <c r="J483" s="27">
        <v>0</v>
      </c>
      <c r="K483" s="83">
        <v>0</v>
      </c>
      <c r="L483" s="25">
        <v>0</v>
      </c>
      <c r="M483" s="26">
        <v>0</v>
      </c>
      <c r="N483" s="27">
        <v>0</v>
      </c>
    </row>
    <row r="484" spans="2:14" x14ac:dyDescent="0.35">
      <c r="B484" s="592"/>
      <c r="C484" s="615" t="s">
        <v>26</v>
      </c>
      <c r="D484" s="84" t="s">
        <v>7</v>
      </c>
      <c r="E484" s="48">
        <v>0</v>
      </c>
      <c r="F484" s="18">
        <v>0</v>
      </c>
      <c r="G484" s="18">
        <v>0</v>
      </c>
      <c r="H484" s="18">
        <v>0</v>
      </c>
      <c r="I484" s="18">
        <v>0</v>
      </c>
      <c r="J484" s="19">
        <v>0</v>
      </c>
      <c r="K484" s="55">
        <v>0</v>
      </c>
      <c r="L484" s="17">
        <v>0</v>
      </c>
      <c r="M484" s="18">
        <v>0</v>
      </c>
      <c r="N484" s="19">
        <v>0</v>
      </c>
    </row>
    <row r="485" spans="2:14" ht="16.5" customHeight="1" thickBot="1" x14ac:dyDescent="0.4">
      <c r="B485" s="592"/>
      <c r="C485" s="616"/>
      <c r="D485" s="85" t="s">
        <v>8</v>
      </c>
      <c r="E485" s="45">
        <v>0</v>
      </c>
      <c r="F485" s="26">
        <v>0</v>
      </c>
      <c r="G485" s="26">
        <v>0</v>
      </c>
      <c r="H485" s="26">
        <v>0</v>
      </c>
      <c r="I485" s="26">
        <v>0</v>
      </c>
      <c r="J485" s="27">
        <v>0</v>
      </c>
      <c r="K485" s="83">
        <v>0</v>
      </c>
      <c r="L485" s="25">
        <v>0</v>
      </c>
      <c r="M485" s="26">
        <v>0</v>
      </c>
      <c r="N485" s="27">
        <v>0</v>
      </c>
    </row>
    <row r="486" spans="2:14" ht="16.5" customHeight="1" x14ac:dyDescent="0.35">
      <c r="B486" s="592"/>
      <c r="C486" s="618" t="s">
        <v>102</v>
      </c>
      <c r="D486" s="86" t="s">
        <v>29</v>
      </c>
      <c r="E486" s="48">
        <v>0</v>
      </c>
      <c r="F486" s="18">
        <v>0</v>
      </c>
      <c r="G486" s="18">
        <v>0</v>
      </c>
      <c r="H486" s="18">
        <v>0</v>
      </c>
      <c r="I486" s="18">
        <v>0</v>
      </c>
      <c r="J486" s="19">
        <v>0</v>
      </c>
      <c r="K486" s="55">
        <v>0</v>
      </c>
      <c r="L486" s="17">
        <v>0</v>
      </c>
      <c r="M486" s="18">
        <v>0</v>
      </c>
      <c r="N486" s="19">
        <v>0</v>
      </c>
    </row>
    <row r="487" spans="2:14" ht="16.5" customHeight="1" thickBot="1" x14ac:dyDescent="0.4">
      <c r="B487" s="592"/>
      <c r="C487" s="619"/>
      <c r="D487" s="85" t="s">
        <v>30</v>
      </c>
      <c r="E487" s="45">
        <v>0</v>
      </c>
      <c r="F487" s="26">
        <v>0</v>
      </c>
      <c r="G487" s="26">
        <v>0</v>
      </c>
      <c r="H487" s="26">
        <v>0</v>
      </c>
      <c r="I487" s="26">
        <v>0</v>
      </c>
      <c r="J487" s="27">
        <v>0</v>
      </c>
      <c r="K487" s="83">
        <v>0</v>
      </c>
      <c r="L487" s="25">
        <v>0</v>
      </c>
      <c r="M487" s="26">
        <v>0</v>
      </c>
      <c r="N487" s="27">
        <v>0</v>
      </c>
    </row>
    <row r="488" spans="2:14" x14ac:dyDescent="0.35">
      <c r="B488" s="592"/>
      <c r="C488" s="623" t="s">
        <v>172</v>
      </c>
      <c r="D488" s="86" t="s">
        <v>29</v>
      </c>
      <c r="E488" s="55">
        <v>0</v>
      </c>
      <c r="F488" s="18">
        <v>0</v>
      </c>
      <c r="G488" s="18">
        <v>0</v>
      </c>
      <c r="H488" s="18">
        <v>0</v>
      </c>
      <c r="I488" s="18">
        <v>0</v>
      </c>
      <c r="J488" s="19">
        <v>0</v>
      </c>
      <c r="K488" s="55">
        <v>0</v>
      </c>
      <c r="L488" s="17">
        <v>0</v>
      </c>
      <c r="M488" s="18">
        <v>0</v>
      </c>
      <c r="N488" s="19">
        <v>0</v>
      </c>
    </row>
    <row r="489" spans="2:14" ht="15.75" customHeight="1" thickBot="1" x14ac:dyDescent="0.4">
      <c r="B489" s="592"/>
      <c r="C489" s="624"/>
      <c r="D489" s="88" t="s">
        <v>30</v>
      </c>
      <c r="E489" s="45">
        <v>0</v>
      </c>
      <c r="F489" s="26">
        <v>0</v>
      </c>
      <c r="G489" s="26">
        <v>0</v>
      </c>
      <c r="H489" s="26">
        <v>0</v>
      </c>
      <c r="I489" s="26">
        <v>0</v>
      </c>
      <c r="J489" s="27">
        <v>0</v>
      </c>
      <c r="K489" s="83">
        <v>0</v>
      </c>
      <c r="L489" s="25">
        <v>0</v>
      </c>
      <c r="M489" s="26">
        <v>0</v>
      </c>
      <c r="N489" s="27">
        <v>0</v>
      </c>
    </row>
    <row r="490" spans="2:14" ht="16.5" customHeight="1" x14ac:dyDescent="0.35">
      <c r="B490" s="592"/>
      <c r="C490" s="623" t="s">
        <v>173</v>
      </c>
      <c r="D490" s="86" t="s">
        <v>29</v>
      </c>
      <c r="E490" s="48">
        <v>0</v>
      </c>
      <c r="F490" s="18">
        <v>0</v>
      </c>
      <c r="G490" s="18">
        <v>0</v>
      </c>
      <c r="H490" s="18">
        <v>0</v>
      </c>
      <c r="I490" s="18">
        <v>0</v>
      </c>
      <c r="J490" s="19">
        <v>0</v>
      </c>
      <c r="K490" s="55">
        <v>0</v>
      </c>
      <c r="L490" s="17">
        <v>0</v>
      </c>
      <c r="M490" s="18">
        <v>0</v>
      </c>
      <c r="N490" s="19">
        <v>0</v>
      </c>
    </row>
    <row r="491" spans="2:14" ht="17.25" customHeight="1" thickBot="1" x14ac:dyDescent="0.4">
      <c r="B491" s="592"/>
      <c r="C491" s="625"/>
      <c r="D491" s="85" t="s">
        <v>30</v>
      </c>
      <c r="E491" s="45">
        <v>0</v>
      </c>
      <c r="F491" s="26">
        <v>0</v>
      </c>
      <c r="G491" s="26">
        <v>0</v>
      </c>
      <c r="H491" s="26">
        <v>0</v>
      </c>
      <c r="I491" s="26">
        <v>0</v>
      </c>
      <c r="J491" s="27">
        <v>0</v>
      </c>
      <c r="K491" s="83">
        <v>0</v>
      </c>
      <c r="L491" s="25">
        <v>0</v>
      </c>
      <c r="M491" s="26">
        <v>0</v>
      </c>
      <c r="N491" s="27">
        <v>0</v>
      </c>
    </row>
    <row r="492" spans="2:14" x14ac:dyDescent="0.35">
      <c r="B492" s="592"/>
      <c r="C492" s="623" t="s">
        <v>174</v>
      </c>
      <c r="D492" s="86" t="s">
        <v>29</v>
      </c>
      <c r="E492" s="55">
        <v>0</v>
      </c>
      <c r="F492" s="18">
        <v>0</v>
      </c>
      <c r="G492" s="18">
        <v>0</v>
      </c>
      <c r="H492" s="18">
        <v>0</v>
      </c>
      <c r="I492" s="18">
        <v>0</v>
      </c>
      <c r="J492" s="19">
        <v>0</v>
      </c>
      <c r="K492" s="55">
        <v>0</v>
      </c>
      <c r="L492" s="17">
        <v>0</v>
      </c>
      <c r="M492" s="18">
        <v>0</v>
      </c>
      <c r="N492" s="19">
        <v>0</v>
      </c>
    </row>
    <row r="493" spans="2:14" ht="15.75" customHeight="1" thickBot="1" x14ac:dyDescent="0.4">
      <c r="B493" s="592"/>
      <c r="C493" s="626"/>
      <c r="D493" s="88" t="s">
        <v>30</v>
      </c>
      <c r="E493" s="45">
        <v>0</v>
      </c>
      <c r="F493" s="26">
        <v>0</v>
      </c>
      <c r="G493" s="26">
        <v>0</v>
      </c>
      <c r="H493" s="26">
        <v>0</v>
      </c>
      <c r="I493" s="26">
        <v>0</v>
      </c>
      <c r="J493" s="27">
        <v>0</v>
      </c>
      <c r="K493" s="83">
        <v>0</v>
      </c>
      <c r="L493" s="25">
        <v>0</v>
      </c>
      <c r="M493" s="26">
        <v>0</v>
      </c>
      <c r="N493" s="27">
        <v>0</v>
      </c>
    </row>
    <row r="494" spans="2:14" ht="15.75" customHeight="1" x14ac:dyDescent="0.35">
      <c r="B494" s="592"/>
      <c r="C494" s="615" t="s">
        <v>119</v>
      </c>
      <c r="D494" s="86" t="s">
        <v>120</v>
      </c>
      <c r="E494" s="55">
        <v>0</v>
      </c>
      <c r="F494" s="18">
        <v>0</v>
      </c>
      <c r="G494" s="18">
        <v>0</v>
      </c>
      <c r="H494" s="18">
        <v>0</v>
      </c>
      <c r="I494" s="18">
        <v>0</v>
      </c>
      <c r="J494" s="19">
        <v>0</v>
      </c>
      <c r="K494" s="55">
        <v>0</v>
      </c>
      <c r="L494" s="17">
        <v>0</v>
      </c>
      <c r="M494" s="18">
        <v>0</v>
      </c>
      <c r="N494" s="19">
        <v>0</v>
      </c>
    </row>
    <row r="495" spans="2:14" ht="17.25" customHeight="1" x14ac:dyDescent="0.35">
      <c r="B495" s="592"/>
      <c r="C495" s="621"/>
      <c r="D495" s="90" t="s">
        <v>103</v>
      </c>
      <c r="E495" s="55">
        <v>0</v>
      </c>
      <c r="F495" s="18">
        <v>0</v>
      </c>
      <c r="G495" s="18">
        <v>0</v>
      </c>
      <c r="H495" s="18">
        <v>0</v>
      </c>
      <c r="I495" s="18">
        <v>0</v>
      </c>
      <c r="J495" s="19">
        <v>0</v>
      </c>
      <c r="K495" s="55">
        <v>0</v>
      </c>
      <c r="L495" s="17">
        <v>0</v>
      </c>
      <c r="M495" s="18">
        <v>0</v>
      </c>
      <c r="N495" s="19">
        <v>0</v>
      </c>
    </row>
    <row r="496" spans="2:14" ht="16.5" customHeight="1" thickBot="1" x14ac:dyDescent="0.4">
      <c r="B496" s="592"/>
      <c r="C496" s="616"/>
      <c r="D496" s="88" t="s">
        <v>122</v>
      </c>
      <c r="E496" s="83">
        <v>0</v>
      </c>
      <c r="F496" s="26">
        <v>0</v>
      </c>
      <c r="G496" s="26">
        <v>0</v>
      </c>
      <c r="H496" s="26">
        <v>0</v>
      </c>
      <c r="I496" s="26">
        <v>0</v>
      </c>
      <c r="J496" s="27">
        <v>0</v>
      </c>
      <c r="K496" s="83">
        <v>0</v>
      </c>
      <c r="L496" s="25">
        <v>0</v>
      </c>
      <c r="M496" s="26">
        <v>0</v>
      </c>
      <c r="N496" s="27">
        <v>0</v>
      </c>
    </row>
    <row r="497" spans="1:53" x14ac:dyDescent="0.35">
      <c r="B497" s="592"/>
      <c r="C497" s="615" t="s">
        <v>121</v>
      </c>
      <c r="D497" s="86" t="s">
        <v>104</v>
      </c>
      <c r="E497" s="55">
        <v>0</v>
      </c>
      <c r="F497" s="18">
        <v>0</v>
      </c>
      <c r="G497" s="18">
        <v>0</v>
      </c>
      <c r="H497" s="18">
        <v>0</v>
      </c>
      <c r="I497" s="18">
        <v>0</v>
      </c>
      <c r="J497" s="19">
        <v>0</v>
      </c>
      <c r="K497" s="55">
        <v>0</v>
      </c>
      <c r="L497" s="17">
        <v>0</v>
      </c>
      <c r="M497" s="18">
        <v>0</v>
      </c>
      <c r="N497" s="19">
        <v>0</v>
      </c>
    </row>
    <row r="498" spans="1:53" ht="15.75" customHeight="1" thickBot="1" x14ac:dyDescent="0.4">
      <c r="B498" s="593"/>
      <c r="C498" s="616"/>
      <c r="D498" s="88" t="s">
        <v>105</v>
      </c>
      <c r="E498" s="45">
        <v>0</v>
      </c>
      <c r="F498" s="26">
        <v>0</v>
      </c>
      <c r="G498" s="26">
        <v>0</v>
      </c>
      <c r="H498" s="26">
        <v>0</v>
      </c>
      <c r="I498" s="26">
        <v>0</v>
      </c>
      <c r="J498" s="27">
        <v>0</v>
      </c>
      <c r="K498" s="83">
        <v>0</v>
      </c>
      <c r="L498" s="25">
        <v>0</v>
      </c>
      <c r="M498" s="26">
        <v>0</v>
      </c>
      <c r="N498" s="27">
        <v>0</v>
      </c>
    </row>
    <row r="499" spans="1:53" s="270" customFormat="1" ht="21" customHeight="1" thickBot="1" x14ac:dyDescent="0.4">
      <c r="A499" s="264"/>
      <c r="B499" s="266"/>
      <c r="C499" s="267"/>
      <c r="D499" s="267"/>
      <c r="E499" s="268"/>
      <c r="F499" s="268"/>
      <c r="G499" s="268"/>
      <c r="H499" s="268"/>
      <c r="I499" s="268"/>
      <c r="J499" s="268"/>
      <c r="K499" s="268"/>
      <c r="L499" s="269"/>
      <c r="M499" s="268"/>
      <c r="N499" s="268"/>
      <c r="O499" s="264"/>
      <c r="P499" s="264"/>
      <c r="Q499" s="264"/>
      <c r="R499" s="264"/>
      <c r="S499" s="264"/>
      <c r="T499" s="264"/>
      <c r="U499" s="264"/>
      <c r="V499" s="264"/>
      <c r="W499" s="264"/>
      <c r="X499" s="264"/>
      <c r="Y499" s="264"/>
      <c r="Z499" s="264"/>
      <c r="AA499" s="264"/>
      <c r="AB499" s="264"/>
      <c r="AC499" s="264"/>
      <c r="AD499" s="264"/>
      <c r="AE499" s="264"/>
      <c r="AF499" s="264"/>
      <c r="AG499" s="264"/>
      <c r="AH499" s="264"/>
      <c r="AI499" s="264"/>
      <c r="AJ499" s="264"/>
      <c r="AK499" s="264"/>
      <c r="AL499" s="264"/>
      <c r="AM499" s="264"/>
      <c r="AN499" s="264"/>
      <c r="AO499" s="264"/>
      <c r="AP499" s="264"/>
      <c r="AQ499" s="264"/>
      <c r="AR499" s="264"/>
      <c r="AS499" s="264"/>
      <c r="AT499" s="264"/>
      <c r="AU499" s="264"/>
      <c r="AV499" s="264"/>
      <c r="AW499" s="264"/>
      <c r="AX499" s="264"/>
      <c r="AY499" s="264"/>
      <c r="AZ499" s="264"/>
      <c r="BA499" s="264"/>
    </row>
    <row r="500" spans="1:53" ht="65.099999999999994" customHeight="1" thickBot="1" x14ac:dyDescent="0.55000000000000004">
      <c r="B500" s="205" t="s">
        <v>9</v>
      </c>
      <c r="C500" s="205" t="s">
        <v>51</v>
      </c>
      <c r="D500" s="208" t="s">
        <v>52</v>
      </c>
      <c r="E500" s="73" t="s">
        <v>192</v>
      </c>
      <c r="F500" s="7" t="s">
        <v>193</v>
      </c>
      <c r="G500" s="7" t="s">
        <v>194</v>
      </c>
      <c r="H500" s="7" t="s">
        <v>195</v>
      </c>
      <c r="I500" s="7" t="s">
        <v>196</v>
      </c>
      <c r="J500" s="8" t="s">
        <v>197</v>
      </c>
      <c r="K500" s="74" t="s">
        <v>23</v>
      </c>
      <c r="L500" s="75" t="s">
        <v>21</v>
      </c>
      <c r="M500" s="74" t="s">
        <v>22</v>
      </c>
      <c r="N500" s="8" t="s">
        <v>24</v>
      </c>
    </row>
    <row r="501" spans="1:53" ht="15" customHeight="1" x14ac:dyDescent="0.35">
      <c r="B501" s="591" t="s">
        <v>61</v>
      </c>
      <c r="C501" s="615" t="s">
        <v>2</v>
      </c>
      <c r="D501" s="76" t="s">
        <v>0</v>
      </c>
      <c r="E501" s="48">
        <v>0</v>
      </c>
      <c r="F501" s="18">
        <v>0</v>
      </c>
      <c r="G501" s="18">
        <v>0</v>
      </c>
      <c r="H501" s="18">
        <v>0</v>
      </c>
      <c r="I501" s="18">
        <v>0</v>
      </c>
      <c r="J501" s="32">
        <v>0</v>
      </c>
      <c r="K501" s="55">
        <v>0</v>
      </c>
      <c r="L501" s="17">
        <v>0</v>
      </c>
      <c r="M501" s="18">
        <v>0</v>
      </c>
      <c r="N501" s="19">
        <v>0</v>
      </c>
    </row>
    <row r="502" spans="1:53" ht="15.75" customHeight="1" thickBot="1" x14ac:dyDescent="0.4">
      <c r="B502" s="592"/>
      <c r="C502" s="616"/>
      <c r="D502" s="77" t="s">
        <v>1</v>
      </c>
      <c r="E502" s="24">
        <v>0</v>
      </c>
      <c r="F502" s="22">
        <v>1</v>
      </c>
      <c r="G502" s="22">
        <v>4</v>
      </c>
      <c r="H502" s="22">
        <v>5</v>
      </c>
      <c r="I502" s="22">
        <v>5</v>
      </c>
      <c r="J502" s="61">
        <v>5</v>
      </c>
      <c r="K502" s="78">
        <v>0</v>
      </c>
      <c r="L502" s="25">
        <v>5</v>
      </c>
      <c r="M502" s="26">
        <v>0</v>
      </c>
      <c r="N502" s="27">
        <v>5</v>
      </c>
    </row>
    <row r="503" spans="1:53" ht="15.75" customHeight="1" x14ac:dyDescent="0.35">
      <c r="B503" s="592"/>
      <c r="C503" s="615" t="s">
        <v>25</v>
      </c>
      <c r="D503" s="79" t="s">
        <v>10</v>
      </c>
      <c r="E503" s="16">
        <v>0</v>
      </c>
      <c r="F503" s="14">
        <v>1</v>
      </c>
      <c r="G503" s="14">
        <v>1</v>
      </c>
      <c r="H503" s="14">
        <v>1</v>
      </c>
      <c r="I503" s="14">
        <v>2</v>
      </c>
      <c r="J503" s="32">
        <v>2</v>
      </c>
      <c r="K503" s="80">
        <v>0</v>
      </c>
      <c r="L503" s="31">
        <v>2</v>
      </c>
      <c r="M503" s="14">
        <v>0</v>
      </c>
      <c r="N503" s="32">
        <v>2</v>
      </c>
    </row>
    <row r="504" spans="1:53" ht="15.75" customHeight="1" x14ac:dyDescent="0.35">
      <c r="B504" s="592"/>
      <c r="C504" s="617"/>
      <c r="D504" s="105" t="s">
        <v>11</v>
      </c>
      <c r="E504" s="37">
        <v>0</v>
      </c>
      <c r="F504" s="35">
        <v>0</v>
      </c>
      <c r="G504" s="35">
        <v>2</v>
      </c>
      <c r="H504" s="35">
        <v>2</v>
      </c>
      <c r="I504" s="35">
        <v>2</v>
      </c>
      <c r="J504" s="39">
        <v>2</v>
      </c>
      <c r="K504" s="57">
        <v>0</v>
      </c>
      <c r="L504" s="38">
        <v>2</v>
      </c>
      <c r="M504" s="35">
        <v>0</v>
      </c>
      <c r="N504" s="39">
        <v>2</v>
      </c>
    </row>
    <row r="505" spans="1:53" ht="15.75" customHeight="1" x14ac:dyDescent="0.35">
      <c r="B505" s="592"/>
      <c r="C505" s="617"/>
      <c r="D505" s="105" t="s">
        <v>12</v>
      </c>
      <c r="E505" s="37">
        <v>0</v>
      </c>
      <c r="F505" s="35">
        <v>0</v>
      </c>
      <c r="G505" s="35">
        <v>1</v>
      </c>
      <c r="H505" s="35">
        <v>1</v>
      </c>
      <c r="I505" s="35">
        <v>1</v>
      </c>
      <c r="J505" s="39">
        <v>1</v>
      </c>
      <c r="K505" s="57">
        <v>0</v>
      </c>
      <c r="L505" s="38">
        <v>1</v>
      </c>
      <c r="M505" s="35">
        <v>0</v>
      </c>
      <c r="N505" s="39">
        <v>1</v>
      </c>
    </row>
    <row r="506" spans="1:53" ht="15.75" customHeight="1" thickBot="1" x14ac:dyDescent="0.4">
      <c r="B506" s="592"/>
      <c r="C506" s="616"/>
      <c r="D506" s="108" t="s">
        <v>13</v>
      </c>
      <c r="E506" s="45">
        <v>0</v>
      </c>
      <c r="F506" s="26">
        <v>0</v>
      </c>
      <c r="G506" s="26">
        <v>0</v>
      </c>
      <c r="H506" s="26">
        <v>0</v>
      </c>
      <c r="I506" s="26">
        <v>0</v>
      </c>
      <c r="J506" s="27">
        <v>0</v>
      </c>
      <c r="K506" s="83">
        <v>0</v>
      </c>
      <c r="L506" s="25">
        <v>0</v>
      </c>
      <c r="M506" s="26">
        <v>0</v>
      </c>
      <c r="N506" s="27">
        <v>0</v>
      </c>
    </row>
    <row r="507" spans="1:53" x14ac:dyDescent="0.35">
      <c r="B507" s="592"/>
      <c r="C507" s="615" t="s">
        <v>26</v>
      </c>
      <c r="D507" s="84" t="s">
        <v>7</v>
      </c>
      <c r="E507" s="48">
        <v>0</v>
      </c>
      <c r="F507" s="18">
        <v>0</v>
      </c>
      <c r="G507" s="18">
        <v>0</v>
      </c>
      <c r="H507" s="18">
        <v>0</v>
      </c>
      <c r="I507" s="18">
        <v>0</v>
      </c>
      <c r="J507" s="19">
        <v>0</v>
      </c>
      <c r="K507" s="55">
        <v>0</v>
      </c>
      <c r="L507" s="17">
        <v>0</v>
      </c>
      <c r="M507" s="18">
        <v>0</v>
      </c>
      <c r="N507" s="19">
        <v>0</v>
      </c>
    </row>
    <row r="508" spans="1:53" ht="16.5" customHeight="1" thickBot="1" x14ac:dyDescent="0.4">
      <c r="B508" s="592"/>
      <c r="C508" s="616"/>
      <c r="D508" s="85" t="s">
        <v>8</v>
      </c>
      <c r="E508" s="45">
        <v>0</v>
      </c>
      <c r="F508" s="26">
        <v>1</v>
      </c>
      <c r="G508" s="26">
        <v>4</v>
      </c>
      <c r="H508" s="26">
        <v>4</v>
      </c>
      <c r="I508" s="26">
        <v>5</v>
      </c>
      <c r="J508" s="27">
        <v>5</v>
      </c>
      <c r="K508" s="83">
        <v>0</v>
      </c>
      <c r="L508" s="25">
        <v>5</v>
      </c>
      <c r="M508" s="26">
        <v>0</v>
      </c>
      <c r="N508" s="27">
        <v>5</v>
      </c>
    </row>
    <row r="509" spans="1:53" ht="16.5" customHeight="1" x14ac:dyDescent="0.35">
      <c r="B509" s="592"/>
      <c r="C509" s="618" t="s">
        <v>123</v>
      </c>
      <c r="D509" s="176" t="s">
        <v>29</v>
      </c>
      <c r="E509" s="48">
        <v>0</v>
      </c>
      <c r="F509" s="18">
        <v>0</v>
      </c>
      <c r="G509" s="18">
        <v>0</v>
      </c>
      <c r="H509" s="18">
        <v>0</v>
      </c>
      <c r="I509" s="18">
        <v>0</v>
      </c>
      <c r="J509" s="19">
        <v>0</v>
      </c>
      <c r="K509" s="55">
        <v>0</v>
      </c>
      <c r="L509" s="17">
        <v>0</v>
      </c>
      <c r="M509" s="18">
        <v>0</v>
      </c>
      <c r="N509" s="19">
        <v>0</v>
      </c>
    </row>
    <row r="510" spans="1:53" ht="20.25" customHeight="1" thickBot="1" x14ac:dyDescent="0.4">
      <c r="B510" s="592"/>
      <c r="C510" s="619"/>
      <c r="D510" s="108" t="s">
        <v>30</v>
      </c>
      <c r="E510" s="45">
        <v>0</v>
      </c>
      <c r="F510" s="26">
        <v>1</v>
      </c>
      <c r="G510" s="26">
        <v>4</v>
      </c>
      <c r="H510" s="26">
        <v>4</v>
      </c>
      <c r="I510" s="26">
        <v>5</v>
      </c>
      <c r="J510" s="27">
        <v>5</v>
      </c>
      <c r="K510" s="83">
        <v>0</v>
      </c>
      <c r="L510" s="25">
        <v>5</v>
      </c>
      <c r="M510" s="26">
        <v>0</v>
      </c>
      <c r="N510" s="27">
        <v>5</v>
      </c>
    </row>
    <row r="511" spans="1:53" x14ac:dyDescent="0.35">
      <c r="B511" s="592"/>
      <c r="C511" s="615" t="s">
        <v>124</v>
      </c>
      <c r="D511" s="89" t="s">
        <v>55</v>
      </c>
      <c r="E511" s="55">
        <v>0</v>
      </c>
      <c r="F511" s="18">
        <v>0</v>
      </c>
      <c r="G511" s="18">
        <v>0</v>
      </c>
      <c r="H511" s="18">
        <v>0</v>
      </c>
      <c r="I511" s="18">
        <v>0</v>
      </c>
      <c r="J511" s="19">
        <v>0</v>
      </c>
      <c r="K511" s="55">
        <v>0</v>
      </c>
      <c r="L511" s="17">
        <v>0</v>
      </c>
      <c r="M511" s="18">
        <v>0</v>
      </c>
      <c r="N511" s="19">
        <v>0</v>
      </c>
    </row>
    <row r="512" spans="1:53" x14ac:dyDescent="0.35">
      <c r="B512" s="592"/>
      <c r="C512" s="617"/>
      <c r="D512" s="90" t="s">
        <v>126</v>
      </c>
      <c r="E512" s="57">
        <v>0</v>
      </c>
      <c r="F512" s="35">
        <v>1</v>
      </c>
      <c r="G512" s="35">
        <v>3</v>
      </c>
      <c r="H512" s="35">
        <v>3</v>
      </c>
      <c r="I512" s="35">
        <v>3</v>
      </c>
      <c r="J512" s="39">
        <v>3</v>
      </c>
      <c r="K512" s="57">
        <v>0</v>
      </c>
      <c r="L512" s="38">
        <v>3</v>
      </c>
      <c r="M512" s="35">
        <v>0</v>
      </c>
      <c r="N512" s="39">
        <v>3</v>
      </c>
    </row>
    <row r="513" spans="1:53" x14ac:dyDescent="0.35">
      <c r="B513" s="592"/>
      <c r="C513" s="617"/>
      <c r="D513" s="90" t="s">
        <v>127</v>
      </c>
      <c r="E513" s="57">
        <v>0</v>
      </c>
      <c r="F513" s="35">
        <v>0</v>
      </c>
      <c r="G513" s="35">
        <v>0</v>
      </c>
      <c r="H513" s="35">
        <v>1</v>
      </c>
      <c r="I513" s="35">
        <v>1</v>
      </c>
      <c r="J513" s="39">
        <v>1</v>
      </c>
      <c r="K513" s="57">
        <v>0</v>
      </c>
      <c r="L513" s="38">
        <v>1</v>
      </c>
      <c r="M513" s="35">
        <v>0</v>
      </c>
      <c r="N513" s="39">
        <v>1</v>
      </c>
    </row>
    <row r="514" spans="1:53" ht="15.75" customHeight="1" thickBot="1" x14ac:dyDescent="0.4">
      <c r="B514" s="592"/>
      <c r="C514" s="619"/>
      <c r="D514" s="88" t="s">
        <v>128</v>
      </c>
      <c r="E514" s="45">
        <v>0</v>
      </c>
      <c r="F514" s="26">
        <v>0</v>
      </c>
      <c r="G514" s="26">
        <v>1</v>
      </c>
      <c r="H514" s="26">
        <v>1</v>
      </c>
      <c r="I514" s="26">
        <v>1</v>
      </c>
      <c r="J514" s="27">
        <v>1</v>
      </c>
      <c r="K514" s="83">
        <v>0</v>
      </c>
      <c r="L514" s="25">
        <v>1</v>
      </c>
      <c r="M514" s="26">
        <v>0</v>
      </c>
      <c r="N514" s="27">
        <v>1</v>
      </c>
    </row>
    <row r="515" spans="1:53" ht="20.25" customHeight="1" x14ac:dyDescent="0.35">
      <c r="B515" s="592"/>
      <c r="C515" s="620" t="s">
        <v>125</v>
      </c>
      <c r="D515" s="89" t="s">
        <v>29</v>
      </c>
      <c r="E515" s="55">
        <v>0</v>
      </c>
      <c r="F515" s="18">
        <v>0</v>
      </c>
      <c r="G515" s="18">
        <v>2</v>
      </c>
      <c r="H515" s="18">
        <v>3</v>
      </c>
      <c r="I515" s="18">
        <v>3</v>
      </c>
      <c r="J515" s="19">
        <v>3</v>
      </c>
      <c r="K515" s="55">
        <v>0</v>
      </c>
      <c r="L515" s="17">
        <v>3</v>
      </c>
      <c r="M515" s="18">
        <v>0</v>
      </c>
      <c r="N515" s="19">
        <v>3</v>
      </c>
    </row>
    <row r="516" spans="1:53" ht="15.75" customHeight="1" thickBot="1" x14ac:dyDescent="0.4">
      <c r="B516" s="592"/>
      <c r="C516" s="622"/>
      <c r="D516" s="88" t="s">
        <v>30</v>
      </c>
      <c r="E516" s="126">
        <v>0</v>
      </c>
      <c r="F516" s="26">
        <v>1</v>
      </c>
      <c r="G516" s="26">
        <v>2</v>
      </c>
      <c r="H516" s="26">
        <v>2</v>
      </c>
      <c r="I516" s="26">
        <v>2</v>
      </c>
      <c r="J516" s="27">
        <v>2</v>
      </c>
      <c r="K516" s="83">
        <v>0</v>
      </c>
      <c r="L516" s="66">
        <v>2</v>
      </c>
      <c r="M516" s="63">
        <v>0</v>
      </c>
      <c r="N516" s="27">
        <v>2</v>
      </c>
    </row>
    <row r="517" spans="1:53" ht="20.25" customHeight="1" x14ac:dyDescent="0.35">
      <c r="B517" s="592"/>
      <c r="C517" s="620" t="s">
        <v>178</v>
      </c>
      <c r="D517" s="177">
        <v>1</v>
      </c>
      <c r="E517" s="55">
        <v>0</v>
      </c>
      <c r="F517" s="18">
        <v>1</v>
      </c>
      <c r="G517" s="18">
        <v>3</v>
      </c>
      <c r="H517" s="18">
        <v>3</v>
      </c>
      <c r="I517" s="18">
        <v>3</v>
      </c>
      <c r="J517" s="19">
        <v>3</v>
      </c>
      <c r="K517" s="55">
        <v>0</v>
      </c>
      <c r="L517" s="17">
        <v>3</v>
      </c>
      <c r="M517" s="18">
        <v>0</v>
      </c>
      <c r="N517" s="19">
        <v>3</v>
      </c>
    </row>
    <row r="518" spans="1:53" ht="19.5" customHeight="1" x14ac:dyDescent="0.35">
      <c r="B518" s="592"/>
      <c r="C518" s="621"/>
      <c r="D518" s="178">
        <v>2</v>
      </c>
      <c r="E518" s="55">
        <v>0</v>
      </c>
      <c r="F518" s="18">
        <v>0</v>
      </c>
      <c r="G518" s="18">
        <v>1</v>
      </c>
      <c r="H518" s="18">
        <v>2</v>
      </c>
      <c r="I518" s="18">
        <v>2</v>
      </c>
      <c r="J518" s="19">
        <v>2</v>
      </c>
      <c r="K518" s="55">
        <v>0</v>
      </c>
      <c r="L518" s="17">
        <v>2</v>
      </c>
      <c r="M518" s="18">
        <v>0</v>
      </c>
      <c r="N518" s="19">
        <v>2</v>
      </c>
    </row>
    <row r="519" spans="1:53" ht="15.75" customHeight="1" thickBot="1" x14ac:dyDescent="0.4">
      <c r="B519" s="592"/>
      <c r="C519" s="622"/>
      <c r="D519" s="91" t="s">
        <v>14</v>
      </c>
      <c r="E519" s="126">
        <v>0</v>
      </c>
      <c r="F519" s="26">
        <v>0</v>
      </c>
      <c r="G519" s="26">
        <v>0</v>
      </c>
      <c r="H519" s="26">
        <v>0</v>
      </c>
      <c r="I519" s="26">
        <v>0</v>
      </c>
      <c r="J519" s="27">
        <v>0</v>
      </c>
      <c r="K519" s="83">
        <v>0</v>
      </c>
      <c r="L519" s="66">
        <v>0</v>
      </c>
      <c r="M519" s="63">
        <v>0</v>
      </c>
      <c r="N519" s="27">
        <v>0</v>
      </c>
    </row>
    <row r="520" spans="1:53" ht="15.75" customHeight="1" x14ac:dyDescent="0.35">
      <c r="B520" s="592"/>
      <c r="C520" s="615" t="s">
        <v>129</v>
      </c>
      <c r="D520" s="86" t="s">
        <v>130</v>
      </c>
      <c r="E520" s="55">
        <v>0</v>
      </c>
      <c r="F520" s="18">
        <v>0</v>
      </c>
      <c r="G520" s="18">
        <v>3</v>
      </c>
      <c r="H520" s="18">
        <v>3</v>
      </c>
      <c r="I520" s="18">
        <v>3</v>
      </c>
      <c r="J520" s="19">
        <v>3</v>
      </c>
      <c r="K520" s="55">
        <v>0</v>
      </c>
      <c r="L520" s="17">
        <v>3</v>
      </c>
      <c r="M520" s="18">
        <v>0</v>
      </c>
      <c r="N520" s="19">
        <v>3</v>
      </c>
    </row>
    <row r="521" spans="1:53" ht="20.25" customHeight="1" x14ac:dyDescent="0.35">
      <c r="B521" s="592"/>
      <c r="C521" s="621"/>
      <c r="D521" s="90" t="s">
        <v>131</v>
      </c>
      <c r="E521" s="55">
        <v>0</v>
      </c>
      <c r="F521" s="18">
        <v>0</v>
      </c>
      <c r="G521" s="18">
        <v>0</v>
      </c>
      <c r="H521" s="18">
        <v>0</v>
      </c>
      <c r="I521" s="18">
        <v>0</v>
      </c>
      <c r="J521" s="19">
        <v>0</v>
      </c>
      <c r="K521" s="55">
        <v>0</v>
      </c>
      <c r="L521" s="17">
        <v>0</v>
      </c>
      <c r="M521" s="18">
        <v>0</v>
      </c>
      <c r="N521" s="19">
        <v>0</v>
      </c>
    </row>
    <row r="522" spans="1:53" ht="20.25" customHeight="1" x14ac:dyDescent="0.35">
      <c r="B522" s="592"/>
      <c r="C522" s="621"/>
      <c r="D522" s="90" t="s">
        <v>132</v>
      </c>
      <c r="E522" s="55">
        <v>0</v>
      </c>
      <c r="F522" s="18">
        <v>0</v>
      </c>
      <c r="G522" s="18">
        <v>0</v>
      </c>
      <c r="H522" s="18">
        <v>1</v>
      </c>
      <c r="I522" s="18">
        <v>1</v>
      </c>
      <c r="J522" s="19">
        <v>1</v>
      </c>
      <c r="K522" s="55">
        <v>0</v>
      </c>
      <c r="L522" s="17">
        <v>1</v>
      </c>
      <c r="M522" s="18">
        <v>0</v>
      </c>
      <c r="N522" s="19">
        <v>1</v>
      </c>
    </row>
    <row r="523" spans="1:53" ht="20.25" customHeight="1" x14ac:dyDescent="0.35">
      <c r="B523" s="592"/>
      <c r="C523" s="621"/>
      <c r="D523" s="90" t="s">
        <v>133</v>
      </c>
      <c r="E523" s="55">
        <v>0</v>
      </c>
      <c r="F523" s="18">
        <v>1</v>
      </c>
      <c r="G523" s="18">
        <v>1</v>
      </c>
      <c r="H523" s="18">
        <v>1</v>
      </c>
      <c r="I523" s="18">
        <v>1</v>
      </c>
      <c r="J523" s="19">
        <v>1</v>
      </c>
      <c r="K523" s="55">
        <v>0</v>
      </c>
      <c r="L523" s="17">
        <v>1</v>
      </c>
      <c r="M523" s="18">
        <v>0</v>
      </c>
      <c r="N523" s="19">
        <v>1</v>
      </c>
    </row>
    <row r="524" spans="1:53" ht="16.5" customHeight="1" thickBot="1" x14ac:dyDescent="0.4">
      <c r="B524" s="593"/>
      <c r="C524" s="616"/>
      <c r="D524" s="88" t="s">
        <v>134</v>
      </c>
      <c r="E524" s="83">
        <v>0</v>
      </c>
      <c r="F524" s="26">
        <v>0</v>
      </c>
      <c r="G524" s="26">
        <v>0</v>
      </c>
      <c r="H524" s="26">
        <v>0</v>
      </c>
      <c r="I524" s="26">
        <v>0</v>
      </c>
      <c r="J524" s="27">
        <v>0</v>
      </c>
      <c r="K524" s="83">
        <v>0</v>
      </c>
      <c r="L524" s="25">
        <v>0</v>
      </c>
      <c r="M524" s="26">
        <v>0</v>
      </c>
      <c r="N524" s="27">
        <v>0</v>
      </c>
    </row>
    <row r="525" spans="1:53" s="270" customFormat="1" ht="21" customHeight="1" thickBot="1" x14ac:dyDescent="0.4">
      <c r="A525" s="264"/>
      <c r="B525" s="266"/>
      <c r="C525" s="267"/>
      <c r="D525" s="267"/>
      <c r="E525" s="268"/>
      <c r="F525" s="268"/>
      <c r="G525" s="268"/>
      <c r="H525" s="268"/>
      <c r="I525" s="268"/>
      <c r="J525" s="268"/>
      <c r="K525" s="268"/>
      <c r="L525" s="269"/>
      <c r="M525" s="268"/>
      <c r="N525" s="268"/>
      <c r="O525" s="264"/>
      <c r="P525" s="264"/>
      <c r="Q525" s="264"/>
      <c r="R525" s="264"/>
      <c r="S525" s="264"/>
      <c r="T525" s="264"/>
      <c r="U525" s="264"/>
      <c r="V525" s="264"/>
      <c r="W525" s="264"/>
      <c r="X525" s="264"/>
      <c r="Y525" s="264"/>
      <c r="Z525" s="264"/>
      <c r="AA525" s="264"/>
      <c r="AB525" s="264"/>
      <c r="AC525" s="264"/>
      <c r="AD525" s="264"/>
      <c r="AE525" s="264"/>
      <c r="AF525" s="264"/>
      <c r="AG525" s="264"/>
      <c r="AH525" s="264"/>
      <c r="AI525" s="264"/>
      <c r="AJ525" s="264"/>
      <c r="AK525" s="264"/>
      <c r="AL525" s="264"/>
      <c r="AM525" s="264"/>
      <c r="AN525" s="264"/>
      <c r="AO525" s="264"/>
      <c r="AP525" s="264"/>
      <c r="AQ525" s="264"/>
      <c r="AR525" s="264"/>
      <c r="AS525" s="264"/>
      <c r="AT525" s="264"/>
      <c r="AU525" s="264"/>
      <c r="AV525" s="264"/>
      <c r="AW525" s="264"/>
      <c r="AX525" s="264"/>
      <c r="AY525" s="264"/>
      <c r="AZ525" s="264"/>
      <c r="BA525" s="264"/>
    </row>
    <row r="526" spans="1:53" ht="59.1" customHeight="1" thickBot="1" x14ac:dyDescent="0.45">
      <c r="B526" s="338" t="s">
        <v>9</v>
      </c>
      <c r="C526" s="338" t="s">
        <v>51</v>
      </c>
      <c r="D526" s="339" t="s">
        <v>52</v>
      </c>
      <c r="E526" s="73" t="s">
        <v>192</v>
      </c>
      <c r="F526" s="7" t="s">
        <v>193</v>
      </c>
      <c r="G526" s="7" t="s">
        <v>194</v>
      </c>
      <c r="H526" s="7" t="s">
        <v>195</v>
      </c>
      <c r="I526" s="7" t="s">
        <v>196</v>
      </c>
      <c r="J526" s="8" t="s">
        <v>197</v>
      </c>
      <c r="K526" s="74" t="s">
        <v>23</v>
      </c>
      <c r="L526" s="75" t="s">
        <v>21</v>
      </c>
      <c r="M526" s="74" t="s">
        <v>22</v>
      </c>
      <c r="N526" s="8" t="s">
        <v>24</v>
      </c>
    </row>
    <row r="527" spans="1:53" ht="15" customHeight="1" x14ac:dyDescent="0.35">
      <c r="B527" s="591" t="s">
        <v>263</v>
      </c>
      <c r="C527" s="615" t="s">
        <v>2</v>
      </c>
      <c r="D527" s="76" t="s">
        <v>0</v>
      </c>
      <c r="E527" s="179">
        <v>4</v>
      </c>
      <c r="F527" s="14">
        <v>8</v>
      </c>
      <c r="G527" s="14">
        <v>9</v>
      </c>
      <c r="H527" s="14">
        <v>9</v>
      </c>
      <c r="I527" s="14">
        <v>13</v>
      </c>
      <c r="J527" s="19">
        <v>15</v>
      </c>
      <c r="K527" s="55">
        <v>0</v>
      </c>
      <c r="L527" s="17">
        <v>15</v>
      </c>
      <c r="M527" s="18">
        <v>0</v>
      </c>
      <c r="N527" s="19">
        <v>15</v>
      </c>
    </row>
    <row r="528" spans="1:53" ht="15.75" customHeight="1" thickBot="1" x14ac:dyDescent="0.4">
      <c r="B528" s="592"/>
      <c r="C528" s="616"/>
      <c r="D528" s="77" t="s">
        <v>1</v>
      </c>
      <c r="E528" s="180">
        <v>11</v>
      </c>
      <c r="F528" s="22">
        <v>32</v>
      </c>
      <c r="G528" s="22">
        <v>34</v>
      </c>
      <c r="H528" s="22">
        <v>36</v>
      </c>
      <c r="I528" s="22">
        <v>42</v>
      </c>
      <c r="J528" s="61">
        <v>57</v>
      </c>
      <c r="K528" s="78">
        <v>0</v>
      </c>
      <c r="L528" s="25">
        <v>57</v>
      </c>
      <c r="M528" s="26">
        <v>0</v>
      </c>
      <c r="N528" s="27">
        <v>57</v>
      </c>
    </row>
    <row r="529" spans="2:14" ht="15.75" customHeight="1" x14ac:dyDescent="0.35">
      <c r="B529" s="592"/>
      <c r="C529" s="615" t="s">
        <v>25</v>
      </c>
      <c r="D529" s="79" t="s">
        <v>10</v>
      </c>
      <c r="E529" s="181">
        <v>3</v>
      </c>
      <c r="F529" s="14">
        <v>11</v>
      </c>
      <c r="G529" s="14">
        <v>12</v>
      </c>
      <c r="H529" s="14">
        <v>13</v>
      </c>
      <c r="I529" s="14">
        <v>14</v>
      </c>
      <c r="J529" s="32">
        <v>16</v>
      </c>
      <c r="K529" s="80">
        <v>0</v>
      </c>
      <c r="L529" s="31">
        <v>16</v>
      </c>
      <c r="M529" s="14">
        <v>0</v>
      </c>
      <c r="N529" s="32">
        <v>16</v>
      </c>
    </row>
    <row r="530" spans="2:14" ht="15.75" customHeight="1" x14ac:dyDescent="0.35">
      <c r="B530" s="592"/>
      <c r="C530" s="617"/>
      <c r="D530" s="105" t="s">
        <v>11</v>
      </c>
      <c r="E530" s="182">
        <v>5</v>
      </c>
      <c r="F530" s="35">
        <v>13</v>
      </c>
      <c r="G530" s="35">
        <v>14</v>
      </c>
      <c r="H530" s="35">
        <v>14</v>
      </c>
      <c r="I530" s="35">
        <v>17</v>
      </c>
      <c r="J530" s="39">
        <v>20</v>
      </c>
      <c r="K530" s="57">
        <v>0</v>
      </c>
      <c r="L530" s="38">
        <v>20</v>
      </c>
      <c r="M530" s="35">
        <v>0</v>
      </c>
      <c r="N530" s="39">
        <v>20</v>
      </c>
    </row>
    <row r="531" spans="2:14" ht="15.75" customHeight="1" x14ac:dyDescent="0.35">
      <c r="B531" s="592"/>
      <c r="C531" s="617"/>
      <c r="D531" s="105" t="s">
        <v>12</v>
      </c>
      <c r="E531" s="182">
        <v>2</v>
      </c>
      <c r="F531" s="35">
        <v>5</v>
      </c>
      <c r="G531" s="35">
        <v>6</v>
      </c>
      <c r="H531" s="35">
        <v>7</v>
      </c>
      <c r="I531" s="35">
        <v>10</v>
      </c>
      <c r="J531" s="39">
        <v>18</v>
      </c>
      <c r="K531" s="57">
        <v>0</v>
      </c>
      <c r="L531" s="38">
        <v>18</v>
      </c>
      <c r="M531" s="35">
        <v>0</v>
      </c>
      <c r="N531" s="39">
        <v>18</v>
      </c>
    </row>
    <row r="532" spans="2:14" ht="15.75" customHeight="1" thickBot="1" x14ac:dyDescent="0.4">
      <c r="B532" s="592"/>
      <c r="C532" s="616"/>
      <c r="D532" s="108" t="s">
        <v>13</v>
      </c>
      <c r="E532" s="183">
        <v>5</v>
      </c>
      <c r="F532" s="26">
        <v>11</v>
      </c>
      <c r="G532" s="26">
        <v>11</v>
      </c>
      <c r="H532" s="26">
        <v>11</v>
      </c>
      <c r="I532" s="26">
        <v>14</v>
      </c>
      <c r="J532" s="27">
        <v>18</v>
      </c>
      <c r="K532" s="83">
        <v>0</v>
      </c>
      <c r="L532" s="25">
        <v>18</v>
      </c>
      <c r="M532" s="26">
        <v>0</v>
      </c>
      <c r="N532" s="27">
        <v>18</v>
      </c>
    </row>
    <row r="533" spans="2:14" x14ac:dyDescent="0.35">
      <c r="B533" s="592"/>
      <c r="C533" s="615" t="s">
        <v>26</v>
      </c>
      <c r="D533" s="84" t="s">
        <v>7</v>
      </c>
      <c r="E533" s="179">
        <v>2</v>
      </c>
      <c r="F533" s="18">
        <v>2</v>
      </c>
      <c r="G533" s="18">
        <v>2</v>
      </c>
      <c r="H533" s="18">
        <v>2</v>
      </c>
      <c r="I533" s="18">
        <v>3</v>
      </c>
      <c r="J533" s="19">
        <v>5</v>
      </c>
      <c r="K533" s="55">
        <v>0</v>
      </c>
      <c r="L533" s="17">
        <v>5</v>
      </c>
      <c r="M533" s="18">
        <v>0</v>
      </c>
      <c r="N533" s="19">
        <v>5</v>
      </c>
    </row>
    <row r="534" spans="2:14" ht="16.5" customHeight="1" thickBot="1" x14ac:dyDescent="0.4">
      <c r="B534" s="592"/>
      <c r="C534" s="616"/>
      <c r="D534" s="85" t="s">
        <v>8</v>
      </c>
      <c r="E534" s="183">
        <v>13</v>
      </c>
      <c r="F534" s="26">
        <v>38</v>
      </c>
      <c r="G534" s="26">
        <v>41</v>
      </c>
      <c r="H534" s="26">
        <v>43</v>
      </c>
      <c r="I534" s="26">
        <v>52</v>
      </c>
      <c r="J534" s="27">
        <v>67</v>
      </c>
      <c r="K534" s="83">
        <v>0</v>
      </c>
      <c r="L534" s="25">
        <v>67</v>
      </c>
      <c r="M534" s="26">
        <v>0</v>
      </c>
      <c r="N534" s="27">
        <v>67</v>
      </c>
    </row>
    <row r="535" spans="2:14" ht="16.5" customHeight="1" x14ac:dyDescent="0.35">
      <c r="B535" s="592"/>
      <c r="C535" s="618" t="s">
        <v>123</v>
      </c>
      <c r="D535" s="176" t="s">
        <v>29</v>
      </c>
      <c r="E535" s="179">
        <v>1</v>
      </c>
      <c r="F535" s="18">
        <v>1</v>
      </c>
      <c r="G535" s="18">
        <v>1</v>
      </c>
      <c r="H535" s="18">
        <v>1</v>
      </c>
      <c r="I535" s="18">
        <v>2</v>
      </c>
      <c r="J535" s="19">
        <v>3</v>
      </c>
      <c r="K535" s="55">
        <v>0</v>
      </c>
      <c r="L535" s="17">
        <v>3</v>
      </c>
      <c r="M535" s="18">
        <v>0</v>
      </c>
      <c r="N535" s="19">
        <v>3</v>
      </c>
    </row>
    <row r="536" spans="2:14" ht="20.25" customHeight="1" thickBot="1" x14ac:dyDescent="0.4">
      <c r="B536" s="592"/>
      <c r="C536" s="619"/>
      <c r="D536" s="108" t="s">
        <v>30</v>
      </c>
      <c r="E536" s="183">
        <v>14</v>
      </c>
      <c r="F536" s="26">
        <v>39</v>
      </c>
      <c r="G536" s="26">
        <v>42</v>
      </c>
      <c r="H536" s="26">
        <v>44</v>
      </c>
      <c r="I536" s="26">
        <v>53</v>
      </c>
      <c r="J536" s="27">
        <v>69</v>
      </c>
      <c r="K536" s="83">
        <v>0</v>
      </c>
      <c r="L536" s="25">
        <v>69</v>
      </c>
      <c r="M536" s="26">
        <v>0</v>
      </c>
      <c r="N536" s="27">
        <v>69</v>
      </c>
    </row>
    <row r="537" spans="2:14" ht="16.5" customHeight="1" x14ac:dyDescent="0.35">
      <c r="B537" s="592"/>
      <c r="C537" s="615" t="s">
        <v>136</v>
      </c>
      <c r="D537" s="176" t="s">
        <v>137</v>
      </c>
      <c r="E537" s="179">
        <v>11</v>
      </c>
      <c r="F537" s="18">
        <v>32</v>
      </c>
      <c r="G537" s="18">
        <v>35</v>
      </c>
      <c r="H537" s="18">
        <v>35</v>
      </c>
      <c r="I537" s="18">
        <v>43</v>
      </c>
      <c r="J537" s="19">
        <v>58</v>
      </c>
      <c r="K537" s="55">
        <v>0</v>
      </c>
      <c r="L537" s="17">
        <v>58</v>
      </c>
      <c r="M537" s="18">
        <v>0</v>
      </c>
      <c r="N537" s="19">
        <v>58</v>
      </c>
    </row>
    <row r="538" spans="2:14" ht="20.25" customHeight="1" thickBot="1" x14ac:dyDescent="0.4">
      <c r="B538" s="592"/>
      <c r="C538" s="616"/>
      <c r="D538" s="108" t="s">
        <v>138</v>
      </c>
      <c r="E538" s="183">
        <v>4</v>
      </c>
      <c r="F538" s="26">
        <v>8</v>
      </c>
      <c r="G538" s="26">
        <v>8</v>
      </c>
      <c r="H538" s="26">
        <v>10</v>
      </c>
      <c r="I538" s="26">
        <v>12</v>
      </c>
      <c r="J538" s="27">
        <v>14</v>
      </c>
      <c r="K538" s="83">
        <v>0</v>
      </c>
      <c r="L538" s="25">
        <v>14</v>
      </c>
      <c r="M538" s="26">
        <v>0</v>
      </c>
      <c r="N538" s="27">
        <v>14</v>
      </c>
    </row>
    <row r="539" spans="2:14" x14ac:dyDescent="0.35">
      <c r="B539" s="592"/>
      <c r="C539" s="615" t="s">
        <v>135</v>
      </c>
      <c r="D539" s="89" t="s">
        <v>55</v>
      </c>
      <c r="E539" s="13">
        <v>0</v>
      </c>
      <c r="F539" s="18">
        <v>0</v>
      </c>
      <c r="G539" s="18">
        <v>0</v>
      </c>
      <c r="H539" s="18">
        <v>0</v>
      </c>
      <c r="I539" s="18">
        <v>0</v>
      </c>
      <c r="J539" s="19">
        <v>0</v>
      </c>
      <c r="K539" s="55">
        <v>0</v>
      </c>
      <c r="L539" s="17">
        <v>0</v>
      </c>
      <c r="M539" s="18">
        <v>0</v>
      </c>
      <c r="N539" s="19">
        <v>0</v>
      </c>
    </row>
    <row r="540" spans="2:14" x14ac:dyDescent="0.35">
      <c r="B540" s="592"/>
      <c r="C540" s="617"/>
      <c r="D540" s="90" t="s">
        <v>126</v>
      </c>
      <c r="E540" s="34">
        <v>11</v>
      </c>
      <c r="F540" s="35">
        <v>33</v>
      </c>
      <c r="G540" s="35">
        <v>35</v>
      </c>
      <c r="H540" s="35">
        <v>37</v>
      </c>
      <c r="I540" s="35">
        <v>46</v>
      </c>
      <c r="J540" s="39">
        <v>59</v>
      </c>
      <c r="K540" s="57">
        <v>0</v>
      </c>
      <c r="L540" s="38">
        <v>59</v>
      </c>
      <c r="M540" s="35">
        <v>0</v>
      </c>
      <c r="N540" s="39">
        <v>59</v>
      </c>
    </row>
    <row r="541" spans="2:14" x14ac:dyDescent="0.35">
      <c r="B541" s="592"/>
      <c r="C541" s="617"/>
      <c r="D541" s="90" t="s">
        <v>127</v>
      </c>
      <c r="E541" s="34">
        <v>4</v>
      </c>
      <c r="F541" s="35">
        <v>6</v>
      </c>
      <c r="G541" s="35">
        <v>7</v>
      </c>
      <c r="H541" s="35">
        <v>7</v>
      </c>
      <c r="I541" s="35">
        <v>8</v>
      </c>
      <c r="J541" s="39">
        <v>11</v>
      </c>
      <c r="K541" s="57">
        <v>0</v>
      </c>
      <c r="L541" s="38">
        <v>11</v>
      </c>
      <c r="M541" s="35">
        <v>0</v>
      </c>
      <c r="N541" s="39">
        <v>11</v>
      </c>
    </row>
    <row r="542" spans="2:14" ht="15.75" customHeight="1" thickBot="1" x14ac:dyDescent="0.4">
      <c r="B542" s="592"/>
      <c r="C542" s="619"/>
      <c r="D542" s="88" t="s">
        <v>128</v>
      </c>
      <c r="E542" s="183">
        <v>0</v>
      </c>
      <c r="F542" s="26">
        <v>1</v>
      </c>
      <c r="G542" s="26">
        <v>1</v>
      </c>
      <c r="H542" s="26">
        <v>1</v>
      </c>
      <c r="I542" s="26">
        <v>1</v>
      </c>
      <c r="J542" s="27">
        <v>2</v>
      </c>
      <c r="K542" s="83">
        <v>0</v>
      </c>
      <c r="L542" s="25">
        <v>2</v>
      </c>
      <c r="M542" s="26">
        <v>0</v>
      </c>
      <c r="N542" s="27">
        <v>2</v>
      </c>
    </row>
    <row r="543" spans="2:14" ht="20.25" customHeight="1" x14ac:dyDescent="0.35">
      <c r="B543" s="592"/>
      <c r="C543" s="620" t="s">
        <v>125</v>
      </c>
      <c r="D543" s="89" t="s">
        <v>29</v>
      </c>
      <c r="E543" s="13">
        <v>2</v>
      </c>
      <c r="F543" s="18">
        <v>6</v>
      </c>
      <c r="G543" s="18">
        <v>7</v>
      </c>
      <c r="H543" s="18">
        <v>7</v>
      </c>
      <c r="I543" s="18">
        <v>10</v>
      </c>
      <c r="J543" s="19">
        <v>12</v>
      </c>
      <c r="K543" s="55">
        <v>0</v>
      </c>
      <c r="L543" s="17">
        <v>12</v>
      </c>
      <c r="M543" s="18">
        <v>0</v>
      </c>
      <c r="N543" s="19">
        <v>12</v>
      </c>
    </row>
    <row r="544" spans="2:14" ht="15.75" customHeight="1" thickBot="1" x14ac:dyDescent="0.4">
      <c r="B544" s="592"/>
      <c r="C544" s="622"/>
      <c r="D544" s="88" t="s">
        <v>30</v>
      </c>
      <c r="E544" s="184">
        <v>13</v>
      </c>
      <c r="F544" s="63">
        <v>34</v>
      </c>
      <c r="G544" s="63">
        <v>36</v>
      </c>
      <c r="H544" s="63">
        <v>38</v>
      </c>
      <c r="I544" s="63">
        <v>45</v>
      </c>
      <c r="J544" s="27">
        <v>60</v>
      </c>
      <c r="K544" s="45">
        <v>0</v>
      </c>
      <c r="L544" s="66">
        <v>60</v>
      </c>
      <c r="M544" s="63">
        <v>0</v>
      </c>
      <c r="N544" s="27">
        <v>60</v>
      </c>
    </row>
    <row r="545" spans="1:53" ht="20.25" customHeight="1" x14ac:dyDescent="0.35">
      <c r="B545" s="592"/>
      <c r="C545" s="620" t="s">
        <v>179</v>
      </c>
      <c r="D545" s="177">
        <v>1</v>
      </c>
      <c r="E545" s="13">
        <v>10</v>
      </c>
      <c r="F545" s="18">
        <v>22</v>
      </c>
      <c r="G545" s="18">
        <v>24</v>
      </c>
      <c r="H545" s="18">
        <v>24</v>
      </c>
      <c r="I545" s="18">
        <v>31</v>
      </c>
      <c r="J545" s="19">
        <v>41</v>
      </c>
      <c r="K545" s="55">
        <v>0</v>
      </c>
      <c r="L545" s="17">
        <v>41</v>
      </c>
      <c r="M545" s="18">
        <v>0</v>
      </c>
      <c r="N545" s="19">
        <v>41</v>
      </c>
    </row>
    <row r="546" spans="1:53" ht="19.5" customHeight="1" x14ac:dyDescent="0.35">
      <c r="B546" s="592"/>
      <c r="C546" s="621"/>
      <c r="D546" s="178">
        <v>2</v>
      </c>
      <c r="E546" s="13">
        <v>2</v>
      </c>
      <c r="F546" s="18">
        <v>12</v>
      </c>
      <c r="G546" s="18">
        <v>13</v>
      </c>
      <c r="H546" s="18">
        <v>15</v>
      </c>
      <c r="I546" s="18">
        <v>17</v>
      </c>
      <c r="J546" s="19">
        <v>22</v>
      </c>
      <c r="K546" s="55">
        <v>0</v>
      </c>
      <c r="L546" s="17">
        <v>22</v>
      </c>
      <c r="M546" s="18">
        <v>0</v>
      </c>
      <c r="N546" s="19">
        <v>22</v>
      </c>
    </row>
    <row r="547" spans="1:53" ht="19.5" customHeight="1" x14ac:dyDescent="0.35">
      <c r="B547" s="592"/>
      <c r="C547" s="621"/>
      <c r="D547" s="178">
        <v>3</v>
      </c>
      <c r="E547" s="13">
        <v>3</v>
      </c>
      <c r="F547" s="18">
        <v>4</v>
      </c>
      <c r="G547" s="18">
        <v>4</v>
      </c>
      <c r="H547" s="18">
        <v>4</v>
      </c>
      <c r="I547" s="18">
        <v>5</v>
      </c>
      <c r="J547" s="19">
        <v>7</v>
      </c>
      <c r="K547" s="55">
        <v>0</v>
      </c>
      <c r="L547" s="17">
        <v>7</v>
      </c>
      <c r="M547" s="18">
        <v>0</v>
      </c>
      <c r="N547" s="19">
        <v>7</v>
      </c>
    </row>
    <row r="548" spans="1:53" ht="15.75" customHeight="1" thickBot="1" x14ac:dyDescent="0.4">
      <c r="B548" s="592"/>
      <c r="C548" s="622"/>
      <c r="D548" s="91" t="s">
        <v>15</v>
      </c>
      <c r="E548" s="184">
        <v>0</v>
      </c>
      <c r="F548" s="63">
        <v>2</v>
      </c>
      <c r="G548" s="63">
        <v>2</v>
      </c>
      <c r="H548" s="63">
        <v>2</v>
      </c>
      <c r="I548" s="63">
        <v>2</v>
      </c>
      <c r="J548" s="27">
        <v>2</v>
      </c>
      <c r="K548" s="45">
        <v>0</v>
      </c>
      <c r="L548" s="66">
        <v>2</v>
      </c>
      <c r="M548" s="63">
        <v>0</v>
      </c>
      <c r="N548" s="27">
        <v>2</v>
      </c>
    </row>
    <row r="549" spans="1:53" ht="15.75" customHeight="1" x14ac:dyDescent="0.35">
      <c r="B549" s="592"/>
      <c r="C549" s="615" t="s">
        <v>129</v>
      </c>
      <c r="D549" s="86" t="s">
        <v>130</v>
      </c>
      <c r="E549" s="13">
        <v>12</v>
      </c>
      <c r="F549" s="18">
        <v>29</v>
      </c>
      <c r="G549" s="18">
        <v>30</v>
      </c>
      <c r="H549" s="18">
        <v>30</v>
      </c>
      <c r="I549" s="18">
        <v>37</v>
      </c>
      <c r="J549" s="19">
        <v>45</v>
      </c>
      <c r="K549" s="55">
        <v>0</v>
      </c>
      <c r="L549" s="17">
        <v>45</v>
      </c>
      <c r="M549" s="18">
        <v>0</v>
      </c>
      <c r="N549" s="19">
        <v>45</v>
      </c>
    </row>
    <row r="550" spans="1:53" ht="20.25" customHeight="1" x14ac:dyDescent="0.35">
      <c r="B550" s="592"/>
      <c r="C550" s="621"/>
      <c r="D550" s="90" t="s">
        <v>131</v>
      </c>
      <c r="E550" s="13">
        <v>2</v>
      </c>
      <c r="F550" s="18">
        <v>8</v>
      </c>
      <c r="G550" s="18">
        <v>9</v>
      </c>
      <c r="H550" s="18">
        <v>11</v>
      </c>
      <c r="I550" s="18">
        <v>11</v>
      </c>
      <c r="J550" s="19">
        <v>18</v>
      </c>
      <c r="K550" s="55">
        <v>0</v>
      </c>
      <c r="L550" s="17">
        <v>18</v>
      </c>
      <c r="M550" s="18">
        <v>0</v>
      </c>
      <c r="N550" s="19">
        <v>18</v>
      </c>
    </row>
    <row r="551" spans="1:53" ht="20.25" customHeight="1" x14ac:dyDescent="0.35">
      <c r="B551" s="592"/>
      <c r="C551" s="621"/>
      <c r="D551" s="90" t="s">
        <v>132</v>
      </c>
      <c r="E551" s="13">
        <v>1</v>
      </c>
      <c r="F551" s="18">
        <v>3</v>
      </c>
      <c r="G551" s="18">
        <v>3</v>
      </c>
      <c r="H551" s="18">
        <v>3</v>
      </c>
      <c r="I551" s="18">
        <v>6</v>
      </c>
      <c r="J551" s="19">
        <v>8</v>
      </c>
      <c r="K551" s="55">
        <v>0</v>
      </c>
      <c r="L551" s="17">
        <v>8</v>
      </c>
      <c r="M551" s="18">
        <v>0</v>
      </c>
      <c r="N551" s="19">
        <v>8</v>
      </c>
    </row>
    <row r="552" spans="1:53" ht="20.25" customHeight="1" x14ac:dyDescent="0.35">
      <c r="B552" s="592"/>
      <c r="C552" s="621"/>
      <c r="D552" s="90" t="s">
        <v>133</v>
      </c>
      <c r="E552" s="13">
        <v>0</v>
      </c>
      <c r="F552" s="18">
        <v>0</v>
      </c>
      <c r="G552" s="18">
        <v>1</v>
      </c>
      <c r="H552" s="18">
        <v>1</v>
      </c>
      <c r="I552" s="18">
        <v>1</v>
      </c>
      <c r="J552" s="19">
        <v>1</v>
      </c>
      <c r="K552" s="55">
        <v>0</v>
      </c>
      <c r="L552" s="17">
        <v>1</v>
      </c>
      <c r="M552" s="18">
        <v>0</v>
      </c>
      <c r="N552" s="19">
        <v>1</v>
      </c>
    </row>
    <row r="553" spans="1:53" ht="16.5" customHeight="1" thickBot="1" x14ac:dyDescent="0.4">
      <c r="B553" s="593"/>
      <c r="C553" s="616"/>
      <c r="D553" s="88" t="s">
        <v>134</v>
      </c>
      <c r="E553" s="43">
        <v>0</v>
      </c>
      <c r="F553" s="26">
        <v>0</v>
      </c>
      <c r="G553" s="26">
        <v>0</v>
      </c>
      <c r="H553" s="26">
        <v>0</v>
      </c>
      <c r="I553" s="26">
        <v>0</v>
      </c>
      <c r="J553" s="27">
        <v>0</v>
      </c>
      <c r="K553" s="83">
        <v>0</v>
      </c>
      <c r="L553" s="25">
        <v>0</v>
      </c>
      <c r="M553" s="26">
        <v>0</v>
      </c>
      <c r="N553" s="27">
        <v>0</v>
      </c>
    </row>
    <row r="554" spans="1:53" s="270" customFormat="1" ht="21" customHeight="1" thickBot="1" x14ac:dyDescent="0.4">
      <c r="A554" s="264"/>
      <c r="B554" s="266"/>
      <c r="C554" s="267"/>
      <c r="D554" s="267"/>
      <c r="E554" s="268"/>
      <c r="F554" s="268"/>
      <c r="G554" s="268"/>
      <c r="H554" s="268"/>
      <c r="I554" s="268"/>
      <c r="J554" s="268"/>
      <c r="K554" s="268"/>
      <c r="L554" s="269"/>
      <c r="M554" s="268"/>
      <c r="N554" s="268"/>
      <c r="O554" s="264"/>
      <c r="P554" s="264"/>
      <c r="Q554" s="264"/>
      <c r="R554" s="264"/>
      <c r="S554" s="264"/>
      <c r="T554" s="264"/>
      <c r="U554" s="264"/>
      <c r="V554" s="264"/>
      <c r="W554" s="264"/>
      <c r="X554" s="264"/>
      <c r="Y554" s="264"/>
      <c r="Z554" s="264"/>
      <c r="AA554" s="264"/>
      <c r="AB554" s="264"/>
      <c r="AC554" s="264"/>
      <c r="AD554" s="264"/>
      <c r="AE554" s="264"/>
      <c r="AF554" s="264"/>
      <c r="AG554" s="264"/>
      <c r="AH554" s="264"/>
      <c r="AI554" s="264"/>
      <c r="AJ554" s="264"/>
      <c r="AK554" s="264"/>
      <c r="AL554" s="264"/>
      <c r="AM554" s="264"/>
      <c r="AN554" s="264"/>
      <c r="AO554" s="264"/>
      <c r="AP554" s="264"/>
      <c r="AQ554" s="264"/>
      <c r="AR554" s="264"/>
      <c r="AS554" s="264"/>
      <c r="AT554" s="264"/>
      <c r="AU554" s="264"/>
      <c r="AV554" s="264"/>
      <c r="AW554" s="264"/>
      <c r="AX554" s="264"/>
      <c r="AY554" s="264"/>
      <c r="AZ554" s="264"/>
      <c r="BA554" s="264"/>
    </row>
    <row r="555" spans="1:53" ht="62.45" customHeight="1" thickBot="1" x14ac:dyDescent="0.55000000000000004">
      <c r="B555" s="205" t="s">
        <v>9</v>
      </c>
      <c r="C555" s="205" t="s">
        <v>51</v>
      </c>
      <c r="D555" s="208" t="s">
        <v>52</v>
      </c>
      <c r="E555" s="73" t="s">
        <v>192</v>
      </c>
      <c r="F555" s="7" t="s">
        <v>193</v>
      </c>
      <c r="G555" s="7" t="s">
        <v>194</v>
      </c>
      <c r="H555" s="7" t="s">
        <v>195</v>
      </c>
      <c r="I555" s="7" t="s">
        <v>196</v>
      </c>
      <c r="J555" s="8" t="s">
        <v>197</v>
      </c>
      <c r="K555" s="74" t="s">
        <v>23</v>
      </c>
      <c r="L555" s="75" t="s">
        <v>21</v>
      </c>
      <c r="M555" s="74" t="s">
        <v>22</v>
      </c>
      <c r="N555" s="8" t="s">
        <v>24</v>
      </c>
    </row>
    <row r="556" spans="1:53" ht="22.5" customHeight="1" thickBot="1" x14ac:dyDescent="0.4">
      <c r="B556" s="591" t="s">
        <v>235</v>
      </c>
      <c r="C556" s="116" t="s">
        <v>205</v>
      </c>
      <c r="D556" s="117" t="s">
        <v>204</v>
      </c>
      <c r="E556" s="310" t="e">
        <f>SUM(E557:E558)/0*100</f>
        <v>#DIV/0!</v>
      </c>
      <c r="F556" s="271" t="e">
        <f t="shared" ref="F556:N556" si="24">SUM(F557:F558)/0*100</f>
        <v>#DIV/0!</v>
      </c>
      <c r="G556" s="271" t="e">
        <f t="shared" si="24"/>
        <v>#DIV/0!</v>
      </c>
      <c r="H556" s="271" t="e">
        <f t="shared" si="24"/>
        <v>#DIV/0!</v>
      </c>
      <c r="I556" s="271" t="e">
        <f t="shared" si="24"/>
        <v>#DIV/0!</v>
      </c>
      <c r="J556" s="311" t="e">
        <f t="shared" si="24"/>
        <v>#DIV/0!</v>
      </c>
      <c r="K556" s="310" t="e">
        <f t="shared" si="24"/>
        <v>#DIV/0!</v>
      </c>
      <c r="L556" s="271" t="e">
        <f t="shared" si="24"/>
        <v>#DIV/0!</v>
      </c>
      <c r="M556" s="271" t="e">
        <f t="shared" si="24"/>
        <v>#DIV/0!</v>
      </c>
      <c r="N556" s="312" t="e">
        <f t="shared" si="24"/>
        <v>#DIV/0!</v>
      </c>
    </row>
    <row r="557" spans="1:53" ht="15" customHeight="1" x14ac:dyDescent="0.35">
      <c r="B557" s="592"/>
      <c r="C557" s="615" t="s">
        <v>2</v>
      </c>
      <c r="D557" s="76" t="s">
        <v>0</v>
      </c>
      <c r="E557" s="48">
        <v>0</v>
      </c>
      <c r="F557" s="18">
        <v>0</v>
      </c>
      <c r="G557" s="18">
        <v>0</v>
      </c>
      <c r="H557" s="18">
        <v>0</v>
      </c>
      <c r="I557" s="18">
        <v>0</v>
      </c>
      <c r="J557" s="32">
        <v>0</v>
      </c>
      <c r="K557" s="48">
        <v>0</v>
      </c>
      <c r="L557" s="18">
        <v>0</v>
      </c>
      <c r="M557" s="18">
        <v>0</v>
      </c>
      <c r="N557" s="32">
        <v>0</v>
      </c>
      <c r="O557" s="3"/>
    </row>
    <row r="558" spans="1:53" ht="15.75" customHeight="1" thickBot="1" x14ac:dyDescent="0.4">
      <c r="B558" s="592"/>
      <c r="C558" s="616"/>
      <c r="D558" s="77" t="s">
        <v>1</v>
      </c>
      <c r="E558" s="24">
        <v>0</v>
      </c>
      <c r="F558" s="22">
        <v>0</v>
      </c>
      <c r="G558" s="22">
        <v>0</v>
      </c>
      <c r="H558" s="22">
        <v>0</v>
      </c>
      <c r="I558" s="22">
        <v>0</v>
      </c>
      <c r="J558" s="61">
        <v>0</v>
      </c>
      <c r="K558" s="24">
        <v>0</v>
      </c>
      <c r="L558" s="22">
        <v>0</v>
      </c>
      <c r="M558" s="22">
        <v>0</v>
      </c>
      <c r="N558" s="61">
        <v>0</v>
      </c>
    </row>
    <row r="559" spans="1:53" ht="15.75" customHeight="1" x14ac:dyDescent="0.35">
      <c r="B559" s="592"/>
      <c r="C559" s="615" t="s">
        <v>25</v>
      </c>
      <c r="D559" s="79" t="s">
        <v>10</v>
      </c>
      <c r="E559" s="16">
        <v>0</v>
      </c>
      <c r="F559" s="14">
        <v>0</v>
      </c>
      <c r="G559" s="14">
        <v>0</v>
      </c>
      <c r="H559" s="14">
        <v>0</v>
      </c>
      <c r="I559" s="14">
        <v>0</v>
      </c>
      <c r="J559" s="32">
        <v>0</v>
      </c>
      <c r="K559" s="16">
        <v>0</v>
      </c>
      <c r="L559" s="14">
        <v>0</v>
      </c>
      <c r="M559" s="14">
        <v>0</v>
      </c>
      <c r="N559" s="32">
        <v>0</v>
      </c>
    </row>
    <row r="560" spans="1:53" ht="15.75" customHeight="1" x14ac:dyDescent="0.35">
      <c r="B560" s="592"/>
      <c r="C560" s="617"/>
      <c r="D560" s="105" t="s">
        <v>11</v>
      </c>
      <c r="E560" s="37">
        <v>0</v>
      </c>
      <c r="F560" s="35">
        <v>0</v>
      </c>
      <c r="G560" s="35">
        <v>0</v>
      </c>
      <c r="H560" s="35">
        <v>0</v>
      </c>
      <c r="I560" s="35">
        <v>0</v>
      </c>
      <c r="J560" s="39">
        <v>0</v>
      </c>
      <c r="K560" s="37">
        <v>0</v>
      </c>
      <c r="L560" s="35">
        <v>0</v>
      </c>
      <c r="M560" s="35">
        <v>0</v>
      </c>
      <c r="N560" s="39">
        <v>0</v>
      </c>
    </row>
    <row r="561" spans="2:14" ht="15.75" customHeight="1" x14ac:dyDescent="0.35">
      <c r="B561" s="592"/>
      <c r="C561" s="617"/>
      <c r="D561" s="105" t="s">
        <v>12</v>
      </c>
      <c r="E561" s="37">
        <v>0</v>
      </c>
      <c r="F561" s="35">
        <v>0</v>
      </c>
      <c r="G561" s="35">
        <v>0</v>
      </c>
      <c r="H561" s="35">
        <v>0</v>
      </c>
      <c r="I561" s="35">
        <v>0</v>
      </c>
      <c r="J561" s="39">
        <v>0</v>
      </c>
      <c r="K561" s="37">
        <v>0</v>
      </c>
      <c r="L561" s="35">
        <v>0</v>
      </c>
      <c r="M561" s="35">
        <v>0</v>
      </c>
      <c r="N561" s="39">
        <v>0</v>
      </c>
    </row>
    <row r="562" spans="2:14" ht="15.75" customHeight="1" thickBot="1" x14ac:dyDescent="0.4">
      <c r="B562" s="592"/>
      <c r="C562" s="616"/>
      <c r="D562" s="108" t="s">
        <v>13</v>
      </c>
      <c r="E562" s="45">
        <v>0</v>
      </c>
      <c r="F562" s="26">
        <v>0</v>
      </c>
      <c r="G562" s="26">
        <v>0</v>
      </c>
      <c r="H562" s="26">
        <v>0</v>
      </c>
      <c r="I562" s="26">
        <v>0</v>
      </c>
      <c r="J562" s="27">
        <v>0</v>
      </c>
      <c r="K562" s="45">
        <v>0</v>
      </c>
      <c r="L562" s="26">
        <v>0</v>
      </c>
      <c r="M562" s="26">
        <v>0</v>
      </c>
      <c r="N562" s="27">
        <v>0</v>
      </c>
    </row>
    <row r="563" spans="2:14" x14ac:dyDescent="0.35">
      <c r="B563" s="592"/>
      <c r="C563" s="615" t="s">
        <v>26</v>
      </c>
      <c r="D563" s="84" t="s">
        <v>7</v>
      </c>
      <c r="E563" s="48">
        <v>0</v>
      </c>
      <c r="F563" s="18">
        <v>0</v>
      </c>
      <c r="G563" s="18">
        <v>0</v>
      </c>
      <c r="H563" s="18">
        <v>0</v>
      </c>
      <c r="I563" s="18">
        <v>0</v>
      </c>
      <c r="J563" s="19">
        <v>0</v>
      </c>
      <c r="K563" s="48">
        <v>0</v>
      </c>
      <c r="L563" s="18">
        <v>0</v>
      </c>
      <c r="M563" s="18">
        <v>0</v>
      </c>
      <c r="N563" s="19">
        <v>0</v>
      </c>
    </row>
    <row r="564" spans="2:14" ht="16.5" customHeight="1" thickBot="1" x14ac:dyDescent="0.4">
      <c r="B564" s="592"/>
      <c r="C564" s="616"/>
      <c r="D564" s="85" t="s">
        <v>8</v>
      </c>
      <c r="E564" s="45">
        <v>0</v>
      </c>
      <c r="F564" s="26">
        <v>0</v>
      </c>
      <c r="G564" s="26">
        <v>0</v>
      </c>
      <c r="H564" s="26">
        <v>0</v>
      </c>
      <c r="I564" s="26">
        <v>0</v>
      </c>
      <c r="J564" s="27">
        <v>0</v>
      </c>
      <c r="K564" s="45">
        <v>0</v>
      </c>
      <c r="L564" s="26">
        <v>0</v>
      </c>
      <c r="M564" s="26">
        <v>0</v>
      </c>
      <c r="N564" s="27">
        <v>0</v>
      </c>
    </row>
    <row r="565" spans="2:14" ht="16.5" customHeight="1" x14ac:dyDescent="0.35">
      <c r="B565" s="592"/>
      <c r="C565" s="618" t="s">
        <v>123</v>
      </c>
      <c r="D565" s="176" t="s">
        <v>29</v>
      </c>
      <c r="E565" s="48">
        <v>0</v>
      </c>
      <c r="F565" s="18">
        <v>0</v>
      </c>
      <c r="G565" s="18">
        <v>0</v>
      </c>
      <c r="H565" s="18">
        <v>0</v>
      </c>
      <c r="I565" s="18">
        <v>0</v>
      </c>
      <c r="J565" s="19">
        <v>0</v>
      </c>
      <c r="K565" s="48">
        <v>0</v>
      </c>
      <c r="L565" s="18">
        <v>0</v>
      </c>
      <c r="M565" s="18">
        <v>0</v>
      </c>
      <c r="N565" s="19">
        <v>0</v>
      </c>
    </row>
    <row r="566" spans="2:14" ht="20.25" customHeight="1" thickBot="1" x14ac:dyDescent="0.4">
      <c r="B566" s="592"/>
      <c r="C566" s="619"/>
      <c r="D566" s="108" t="s">
        <v>30</v>
      </c>
      <c r="E566" s="45">
        <v>0</v>
      </c>
      <c r="F566" s="26">
        <v>0</v>
      </c>
      <c r="G566" s="26">
        <v>0</v>
      </c>
      <c r="H566" s="26">
        <v>0</v>
      </c>
      <c r="I566" s="26">
        <v>0</v>
      </c>
      <c r="J566" s="27">
        <v>0</v>
      </c>
      <c r="K566" s="45">
        <v>0</v>
      </c>
      <c r="L566" s="26">
        <v>0</v>
      </c>
      <c r="M566" s="26">
        <v>0</v>
      </c>
      <c r="N566" s="27">
        <v>0</v>
      </c>
    </row>
    <row r="567" spans="2:14" ht="15" customHeight="1" x14ac:dyDescent="0.35">
      <c r="B567" s="592"/>
      <c r="C567" s="620" t="s">
        <v>139</v>
      </c>
      <c r="D567" s="335" t="s">
        <v>140</v>
      </c>
      <c r="E567" s="48">
        <v>0</v>
      </c>
      <c r="F567" s="18">
        <v>0</v>
      </c>
      <c r="G567" s="18">
        <v>0</v>
      </c>
      <c r="H567" s="18">
        <v>0</v>
      </c>
      <c r="I567" s="18">
        <v>0</v>
      </c>
      <c r="J567" s="19">
        <v>0</v>
      </c>
      <c r="K567" s="48">
        <v>0</v>
      </c>
      <c r="L567" s="18">
        <v>0</v>
      </c>
      <c r="M567" s="18">
        <v>0</v>
      </c>
      <c r="N567" s="19">
        <v>0</v>
      </c>
    </row>
    <row r="568" spans="2:14" ht="16.5" customHeight="1" x14ac:dyDescent="0.35">
      <c r="B568" s="592"/>
      <c r="C568" s="621"/>
      <c r="D568" s="187" t="s">
        <v>141</v>
      </c>
      <c r="E568" s="37">
        <v>0</v>
      </c>
      <c r="F568" s="35">
        <v>0</v>
      </c>
      <c r="G568" s="35">
        <v>0</v>
      </c>
      <c r="H568" s="35">
        <v>0</v>
      </c>
      <c r="I568" s="35">
        <v>0</v>
      </c>
      <c r="J568" s="39">
        <v>0</v>
      </c>
      <c r="K568" s="37">
        <v>0</v>
      </c>
      <c r="L568" s="35">
        <v>0</v>
      </c>
      <c r="M568" s="35">
        <v>0</v>
      </c>
      <c r="N568" s="39">
        <v>0</v>
      </c>
    </row>
    <row r="569" spans="2:14" ht="13.9" thickBot="1" x14ac:dyDescent="0.4">
      <c r="B569" s="592"/>
      <c r="C569" s="622"/>
      <c r="D569" s="108" t="s">
        <v>57</v>
      </c>
      <c r="E569" s="45">
        <v>0</v>
      </c>
      <c r="F569" s="26">
        <v>0</v>
      </c>
      <c r="G569" s="26">
        <v>0</v>
      </c>
      <c r="H569" s="26">
        <v>0</v>
      </c>
      <c r="I569" s="26">
        <v>0</v>
      </c>
      <c r="J569" s="27">
        <v>0</v>
      </c>
      <c r="K569" s="45">
        <v>0</v>
      </c>
      <c r="L569" s="26">
        <v>0</v>
      </c>
      <c r="M569" s="26">
        <v>0</v>
      </c>
      <c r="N569" s="27">
        <v>0</v>
      </c>
    </row>
    <row r="570" spans="2:14" ht="15.75" customHeight="1" x14ac:dyDescent="0.35">
      <c r="B570" s="592"/>
      <c r="C570" s="615" t="s">
        <v>142</v>
      </c>
      <c r="D570" s="86" t="s">
        <v>143</v>
      </c>
      <c r="E570" s="55">
        <v>0</v>
      </c>
      <c r="F570" s="18">
        <v>0</v>
      </c>
      <c r="G570" s="18">
        <v>0</v>
      </c>
      <c r="H570" s="18">
        <v>0</v>
      </c>
      <c r="I570" s="18">
        <v>0</v>
      </c>
      <c r="J570" s="19">
        <v>0</v>
      </c>
      <c r="K570" s="55">
        <v>0</v>
      </c>
      <c r="L570" s="18">
        <v>0</v>
      </c>
      <c r="M570" s="18">
        <v>0</v>
      </c>
      <c r="N570" s="19">
        <v>0</v>
      </c>
    </row>
    <row r="571" spans="2:14" ht="20.25" customHeight="1" x14ac:dyDescent="0.35">
      <c r="B571" s="592"/>
      <c r="C571" s="621"/>
      <c r="D571" s="90" t="s">
        <v>144</v>
      </c>
      <c r="E571" s="55">
        <v>0</v>
      </c>
      <c r="F571" s="18">
        <v>0</v>
      </c>
      <c r="G571" s="18">
        <v>0</v>
      </c>
      <c r="H571" s="18">
        <v>0</v>
      </c>
      <c r="I571" s="18">
        <v>0</v>
      </c>
      <c r="J571" s="19">
        <v>0</v>
      </c>
      <c r="K571" s="55">
        <v>0</v>
      </c>
      <c r="L571" s="18">
        <v>0</v>
      </c>
      <c r="M571" s="18">
        <v>0</v>
      </c>
      <c r="N571" s="19">
        <v>0</v>
      </c>
    </row>
    <row r="572" spans="2:14" ht="20.25" customHeight="1" x14ac:dyDescent="0.35">
      <c r="B572" s="592"/>
      <c r="C572" s="621"/>
      <c r="D572" s="90" t="s">
        <v>145</v>
      </c>
      <c r="E572" s="55">
        <v>0</v>
      </c>
      <c r="F572" s="18">
        <v>0</v>
      </c>
      <c r="G572" s="18">
        <v>0</v>
      </c>
      <c r="H572" s="18">
        <v>0</v>
      </c>
      <c r="I572" s="18">
        <v>0</v>
      </c>
      <c r="J572" s="19">
        <v>0</v>
      </c>
      <c r="K572" s="55">
        <v>0</v>
      </c>
      <c r="L572" s="18">
        <v>0</v>
      </c>
      <c r="M572" s="18">
        <v>0</v>
      </c>
      <c r="N572" s="19">
        <v>0</v>
      </c>
    </row>
    <row r="573" spans="2:14" ht="17.25" customHeight="1" x14ac:dyDescent="0.35">
      <c r="B573" s="592"/>
      <c r="C573" s="621"/>
      <c r="D573" s="90" t="s">
        <v>57</v>
      </c>
      <c r="E573" s="55">
        <v>0</v>
      </c>
      <c r="F573" s="18">
        <v>0</v>
      </c>
      <c r="G573" s="18">
        <v>0</v>
      </c>
      <c r="H573" s="18">
        <v>0</v>
      </c>
      <c r="I573" s="18">
        <v>0</v>
      </c>
      <c r="J573" s="19">
        <v>0</v>
      </c>
      <c r="K573" s="55">
        <v>0</v>
      </c>
      <c r="L573" s="18">
        <v>0</v>
      </c>
      <c r="M573" s="18">
        <v>0</v>
      </c>
      <c r="N573" s="19">
        <v>0</v>
      </c>
    </row>
    <row r="574" spans="2:14" ht="16.5" customHeight="1" thickBot="1" x14ac:dyDescent="0.4">
      <c r="B574" s="592"/>
      <c r="C574" s="616"/>
      <c r="D574" s="88" t="s">
        <v>146</v>
      </c>
      <c r="E574" s="83">
        <v>0</v>
      </c>
      <c r="F574" s="26">
        <v>0</v>
      </c>
      <c r="G574" s="26">
        <v>0</v>
      </c>
      <c r="H574" s="26">
        <v>0</v>
      </c>
      <c r="I574" s="26">
        <v>0</v>
      </c>
      <c r="J574" s="27">
        <v>0</v>
      </c>
      <c r="K574" s="83">
        <v>0</v>
      </c>
      <c r="L574" s="26">
        <v>0</v>
      </c>
      <c r="M574" s="26">
        <v>0</v>
      </c>
      <c r="N574" s="27">
        <v>0</v>
      </c>
    </row>
    <row r="575" spans="2:14" x14ac:dyDescent="0.35">
      <c r="B575" s="592"/>
      <c r="C575" s="615" t="s">
        <v>135</v>
      </c>
      <c r="D575" s="90" t="s">
        <v>126</v>
      </c>
      <c r="E575" s="55">
        <v>0</v>
      </c>
      <c r="F575" s="18">
        <v>0</v>
      </c>
      <c r="G575" s="18">
        <v>0</v>
      </c>
      <c r="H575" s="18">
        <v>0</v>
      </c>
      <c r="I575" s="18">
        <v>0</v>
      </c>
      <c r="J575" s="19">
        <v>0</v>
      </c>
      <c r="K575" s="55">
        <v>0</v>
      </c>
      <c r="L575" s="18">
        <v>0</v>
      </c>
      <c r="M575" s="18">
        <v>0</v>
      </c>
      <c r="N575" s="19">
        <v>0</v>
      </c>
    </row>
    <row r="576" spans="2:14" x14ac:dyDescent="0.35">
      <c r="B576" s="592"/>
      <c r="C576" s="617"/>
      <c r="D576" s="90" t="s">
        <v>127</v>
      </c>
      <c r="E576" s="57">
        <v>0</v>
      </c>
      <c r="F576" s="35">
        <v>0</v>
      </c>
      <c r="G576" s="35">
        <v>0</v>
      </c>
      <c r="H576" s="35">
        <v>0</v>
      </c>
      <c r="I576" s="35">
        <v>0</v>
      </c>
      <c r="J576" s="39">
        <v>0</v>
      </c>
      <c r="K576" s="57">
        <v>0</v>
      </c>
      <c r="L576" s="35">
        <v>0</v>
      </c>
      <c r="M576" s="35">
        <v>0</v>
      </c>
      <c r="N576" s="39">
        <v>0</v>
      </c>
    </row>
    <row r="577" spans="1:53" ht="15.75" customHeight="1" thickBot="1" x14ac:dyDescent="0.4">
      <c r="B577" s="592"/>
      <c r="C577" s="619"/>
      <c r="D577" s="88" t="s">
        <v>128</v>
      </c>
      <c r="E577" s="45">
        <v>0</v>
      </c>
      <c r="F577" s="26">
        <v>0</v>
      </c>
      <c r="G577" s="26">
        <v>0</v>
      </c>
      <c r="H577" s="26">
        <v>0</v>
      </c>
      <c r="I577" s="26">
        <v>0</v>
      </c>
      <c r="J577" s="27">
        <v>0</v>
      </c>
      <c r="K577" s="45">
        <v>0</v>
      </c>
      <c r="L577" s="26">
        <v>0</v>
      </c>
      <c r="M577" s="26">
        <v>0</v>
      </c>
      <c r="N577" s="27">
        <v>0</v>
      </c>
    </row>
    <row r="578" spans="1:53" ht="20.25" customHeight="1" x14ac:dyDescent="0.35">
      <c r="B578" s="592"/>
      <c r="C578" s="620" t="s">
        <v>147</v>
      </c>
      <c r="D578" s="89" t="s">
        <v>148</v>
      </c>
      <c r="E578" s="55">
        <v>0</v>
      </c>
      <c r="F578" s="18">
        <v>0</v>
      </c>
      <c r="G578" s="18">
        <v>0</v>
      </c>
      <c r="H578" s="18">
        <v>0</v>
      </c>
      <c r="I578" s="18">
        <v>0</v>
      </c>
      <c r="J578" s="19">
        <v>0</v>
      </c>
      <c r="K578" s="55">
        <v>0</v>
      </c>
      <c r="L578" s="18">
        <v>0</v>
      </c>
      <c r="M578" s="18">
        <v>0</v>
      </c>
      <c r="N578" s="19">
        <v>0</v>
      </c>
    </row>
    <row r="579" spans="1:53" ht="19.5" customHeight="1" thickBot="1" x14ac:dyDescent="0.4">
      <c r="B579" s="592"/>
      <c r="C579" s="622"/>
      <c r="D579" s="88" t="s">
        <v>149</v>
      </c>
      <c r="E579" s="126">
        <v>0</v>
      </c>
      <c r="F579" s="26">
        <v>0</v>
      </c>
      <c r="G579" s="26">
        <v>0</v>
      </c>
      <c r="H579" s="26">
        <v>0</v>
      </c>
      <c r="I579" s="26">
        <v>0</v>
      </c>
      <c r="J579" s="27">
        <v>0</v>
      </c>
      <c r="K579" s="126">
        <v>0</v>
      </c>
      <c r="L579" s="26">
        <v>0</v>
      </c>
      <c r="M579" s="26">
        <v>0</v>
      </c>
      <c r="N579" s="27">
        <v>0</v>
      </c>
    </row>
    <row r="580" spans="1:53" ht="26.25" customHeight="1" x14ac:dyDescent="0.35">
      <c r="B580" s="592"/>
      <c r="C580" s="620" t="s">
        <v>153</v>
      </c>
      <c r="D580" s="89" t="s">
        <v>29</v>
      </c>
      <c r="E580" s="55">
        <v>0</v>
      </c>
      <c r="F580" s="18">
        <v>0</v>
      </c>
      <c r="G580" s="18">
        <v>0</v>
      </c>
      <c r="H580" s="18">
        <v>0</v>
      </c>
      <c r="I580" s="18">
        <v>0</v>
      </c>
      <c r="J580" s="19">
        <v>0</v>
      </c>
      <c r="K580" s="55">
        <v>0</v>
      </c>
      <c r="L580" s="18">
        <v>0</v>
      </c>
      <c r="M580" s="18">
        <v>0</v>
      </c>
      <c r="N580" s="19">
        <v>0</v>
      </c>
    </row>
    <row r="581" spans="1:53" ht="26.25" customHeight="1" thickBot="1" x14ac:dyDescent="0.4">
      <c r="B581" s="592"/>
      <c r="C581" s="622"/>
      <c r="D581" s="88" t="s">
        <v>30</v>
      </c>
      <c r="E581" s="126">
        <v>0</v>
      </c>
      <c r="F581" s="26">
        <v>0</v>
      </c>
      <c r="G581" s="26">
        <v>0</v>
      </c>
      <c r="H581" s="26">
        <v>0</v>
      </c>
      <c r="I581" s="26">
        <v>0</v>
      </c>
      <c r="J581" s="27">
        <v>0</v>
      </c>
      <c r="K581" s="126">
        <v>0</v>
      </c>
      <c r="L581" s="26">
        <v>0</v>
      </c>
      <c r="M581" s="26">
        <v>0</v>
      </c>
      <c r="N581" s="27">
        <v>0</v>
      </c>
    </row>
    <row r="582" spans="1:53" ht="20.25" customHeight="1" x14ac:dyDescent="0.35">
      <c r="B582" s="592"/>
      <c r="C582" s="620" t="s">
        <v>180</v>
      </c>
      <c r="D582" s="86" t="s">
        <v>130</v>
      </c>
      <c r="E582" s="55">
        <v>0</v>
      </c>
      <c r="F582" s="18">
        <v>0</v>
      </c>
      <c r="G582" s="18">
        <v>0</v>
      </c>
      <c r="H582" s="18">
        <v>0</v>
      </c>
      <c r="I582" s="18">
        <v>0</v>
      </c>
      <c r="J582" s="19">
        <v>0</v>
      </c>
      <c r="K582" s="55">
        <v>0</v>
      </c>
      <c r="L582" s="18">
        <v>0</v>
      </c>
      <c r="M582" s="18">
        <v>0</v>
      </c>
      <c r="N582" s="19">
        <v>0</v>
      </c>
    </row>
    <row r="583" spans="1:53" ht="19.5" customHeight="1" x14ac:dyDescent="0.35">
      <c r="B583" s="592"/>
      <c r="C583" s="621"/>
      <c r="D583" s="90" t="s">
        <v>131</v>
      </c>
      <c r="E583" s="55">
        <v>0</v>
      </c>
      <c r="F583" s="18">
        <v>0</v>
      </c>
      <c r="G583" s="18">
        <v>0</v>
      </c>
      <c r="H583" s="18">
        <v>0</v>
      </c>
      <c r="I583" s="18">
        <v>0</v>
      </c>
      <c r="J583" s="19">
        <v>0</v>
      </c>
      <c r="K583" s="55">
        <v>0</v>
      </c>
      <c r="L583" s="18">
        <v>0</v>
      </c>
      <c r="M583" s="18">
        <v>0</v>
      </c>
      <c r="N583" s="19">
        <v>0</v>
      </c>
    </row>
    <row r="584" spans="1:53" ht="19.5" customHeight="1" x14ac:dyDescent="0.35">
      <c r="B584" s="592"/>
      <c r="C584" s="621"/>
      <c r="D584" s="90" t="s">
        <v>132</v>
      </c>
      <c r="E584" s="55">
        <v>0</v>
      </c>
      <c r="F584" s="18">
        <v>0</v>
      </c>
      <c r="G584" s="18">
        <v>0</v>
      </c>
      <c r="H584" s="18">
        <v>0</v>
      </c>
      <c r="I584" s="18">
        <v>0</v>
      </c>
      <c r="J584" s="19">
        <v>0</v>
      </c>
      <c r="K584" s="55">
        <v>0</v>
      </c>
      <c r="L584" s="18">
        <v>0</v>
      </c>
      <c r="M584" s="18">
        <v>0</v>
      </c>
      <c r="N584" s="19">
        <v>0</v>
      </c>
    </row>
    <row r="585" spans="1:53" ht="20.25" customHeight="1" thickBot="1" x14ac:dyDescent="0.4">
      <c r="B585" s="592"/>
      <c r="C585" s="622"/>
      <c r="D585" s="90" t="s">
        <v>155</v>
      </c>
      <c r="E585" s="126">
        <v>0</v>
      </c>
      <c r="F585" s="26">
        <v>0</v>
      </c>
      <c r="G585" s="26">
        <v>0</v>
      </c>
      <c r="H585" s="26">
        <v>0</v>
      </c>
      <c r="I585" s="26">
        <v>0</v>
      </c>
      <c r="J585" s="27">
        <v>0</v>
      </c>
      <c r="K585" s="126">
        <v>0</v>
      </c>
      <c r="L585" s="26">
        <v>0</v>
      </c>
      <c r="M585" s="26">
        <v>0</v>
      </c>
      <c r="N585" s="27">
        <v>0</v>
      </c>
    </row>
    <row r="586" spans="1:53" ht="15.75" customHeight="1" x14ac:dyDescent="0.35">
      <c r="B586" s="592"/>
      <c r="C586" s="615" t="s">
        <v>154</v>
      </c>
      <c r="D586" s="86" t="s">
        <v>130</v>
      </c>
      <c r="E586" s="55">
        <v>0</v>
      </c>
      <c r="F586" s="18">
        <v>0</v>
      </c>
      <c r="G586" s="18">
        <v>0</v>
      </c>
      <c r="H586" s="18">
        <v>0</v>
      </c>
      <c r="I586" s="18">
        <v>0</v>
      </c>
      <c r="J586" s="19">
        <v>0</v>
      </c>
      <c r="K586" s="55">
        <v>0</v>
      </c>
      <c r="L586" s="18">
        <v>0</v>
      </c>
      <c r="M586" s="18">
        <v>0</v>
      </c>
      <c r="N586" s="19">
        <v>0</v>
      </c>
    </row>
    <row r="587" spans="1:53" ht="20.25" customHeight="1" x14ac:dyDescent="0.35">
      <c r="B587" s="592"/>
      <c r="C587" s="621"/>
      <c r="D587" s="90" t="s">
        <v>131</v>
      </c>
      <c r="E587" s="55">
        <v>0</v>
      </c>
      <c r="F587" s="18">
        <v>0</v>
      </c>
      <c r="G587" s="18">
        <v>0</v>
      </c>
      <c r="H587" s="18">
        <v>0</v>
      </c>
      <c r="I587" s="18">
        <v>0</v>
      </c>
      <c r="J587" s="19">
        <v>0</v>
      </c>
      <c r="K587" s="55">
        <v>0</v>
      </c>
      <c r="L587" s="18">
        <v>0</v>
      </c>
      <c r="M587" s="18">
        <v>0</v>
      </c>
      <c r="N587" s="19">
        <v>0</v>
      </c>
    </row>
    <row r="588" spans="1:53" ht="20.25" customHeight="1" x14ac:dyDescent="0.35">
      <c r="B588" s="592"/>
      <c r="C588" s="621"/>
      <c r="D588" s="90" t="s">
        <v>132</v>
      </c>
      <c r="E588" s="55">
        <v>0</v>
      </c>
      <c r="F588" s="18">
        <v>0</v>
      </c>
      <c r="G588" s="18">
        <v>0</v>
      </c>
      <c r="H588" s="18">
        <v>0</v>
      </c>
      <c r="I588" s="18">
        <v>0</v>
      </c>
      <c r="J588" s="19">
        <v>0</v>
      </c>
      <c r="K588" s="55">
        <v>0</v>
      </c>
      <c r="L588" s="18">
        <v>0</v>
      </c>
      <c r="M588" s="18">
        <v>0</v>
      </c>
      <c r="N588" s="19">
        <v>0</v>
      </c>
    </row>
    <row r="589" spans="1:53" ht="20.25" customHeight="1" x14ac:dyDescent="0.35">
      <c r="B589" s="592"/>
      <c r="C589" s="621"/>
      <c r="D589" s="90" t="s">
        <v>133</v>
      </c>
      <c r="E589" s="55">
        <v>0</v>
      </c>
      <c r="F589" s="18">
        <v>0</v>
      </c>
      <c r="G589" s="18">
        <v>0</v>
      </c>
      <c r="H589" s="18">
        <v>0</v>
      </c>
      <c r="I589" s="18">
        <v>0</v>
      </c>
      <c r="J589" s="19">
        <v>0</v>
      </c>
      <c r="K589" s="55">
        <v>0</v>
      </c>
      <c r="L589" s="18">
        <v>0</v>
      </c>
      <c r="M589" s="18">
        <v>0</v>
      </c>
      <c r="N589" s="19">
        <v>0</v>
      </c>
    </row>
    <row r="590" spans="1:53" ht="20.25" customHeight="1" thickBot="1" x14ac:dyDescent="0.4">
      <c r="B590" s="593"/>
      <c r="C590" s="616"/>
      <c r="D590" s="88" t="s">
        <v>134</v>
      </c>
      <c r="E590" s="83">
        <v>0</v>
      </c>
      <c r="F590" s="26">
        <v>0</v>
      </c>
      <c r="G590" s="26">
        <v>0</v>
      </c>
      <c r="H590" s="26">
        <v>0</v>
      </c>
      <c r="I590" s="26">
        <v>0</v>
      </c>
      <c r="J590" s="27">
        <v>0</v>
      </c>
      <c r="K590" s="83">
        <v>0</v>
      </c>
      <c r="L590" s="26">
        <v>0</v>
      </c>
      <c r="M590" s="26">
        <v>0</v>
      </c>
      <c r="N590" s="27">
        <v>0</v>
      </c>
    </row>
    <row r="591" spans="1:53" s="270" customFormat="1" ht="21" customHeight="1" thickBot="1" x14ac:dyDescent="0.4">
      <c r="A591" s="264"/>
      <c r="B591" s="266"/>
      <c r="C591" s="267"/>
      <c r="D591" s="267"/>
      <c r="E591" s="268"/>
      <c r="F591" s="268"/>
      <c r="G591" s="268"/>
      <c r="H591" s="268"/>
      <c r="I591" s="268"/>
      <c r="J591" s="268"/>
      <c r="K591" s="268"/>
      <c r="L591" s="269"/>
      <c r="M591" s="268"/>
      <c r="N591" s="268"/>
      <c r="O591" s="264"/>
      <c r="P591" s="264"/>
      <c r="Q591" s="264"/>
      <c r="R591" s="264"/>
      <c r="S591" s="264"/>
      <c r="T591" s="264"/>
      <c r="U591" s="264"/>
      <c r="V591" s="264"/>
      <c r="W591" s="264"/>
      <c r="X591" s="264"/>
      <c r="Y591" s="264"/>
      <c r="Z591" s="264"/>
      <c r="AA591" s="264"/>
      <c r="AB591" s="264"/>
      <c r="AC591" s="264"/>
      <c r="AD591" s="264"/>
      <c r="AE591" s="264"/>
      <c r="AF591" s="264"/>
      <c r="AG591" s="264"/>
      <c r="AH591" s="264"/>
      <c r="AI591" s="264"/>
      <c r="AJ591" s="264"/>
      <c r="AK591" s="264"/>
      <c r="AL591" s="264"/>
      <c r="AM591" s="264"/>
      <c r="AN591" s="264"/>
      <c r="AO591" s="264"/>
      <c r="AP591" s="264"/>
      <c r="AQ591" s="264"/>
      <c r="AR591" s="264"/>
      <c r="AS591" s="264"/>
      <c r="AT591" s="264"/>
      <c r="AU591" s="264"/>
      <c r="AV591" s="264"/>
      <c r="AW591" s="264"/>
      <c r="AX591" s="264"/>
      <c r="AY591" s="264"/>
      <c r="AZ591" s="264"/>
      <c r="BA591" s="264"/>
    </row>
    <row r="592" spans="1:53" ht="59.1" customHeight="1" thickBot="1" x14ac:dyDescent="0.55000000000000004">
      <c r="B592" s="205" t="s">
        <v>9</v>
      </c>
      <c r="C592" s="205" t="s">
        <v>51</v>
      </c>
      <c r="D592" s="208" t="s">
        <v>52</v>
      </c>
      <c r="E592" s="73" t="s">
        <v>192</v>
      </c>
      <c r="F592" s="7" t="s">
        <v>193</v>
      </c>
      <c r="G592" s="7" t="s">
        <v>194</v>
      </c>
      <c r="H592" s="7" t="s">
        <v>195</v>
      </c>
      <c r="I592" s="7" t="s">
        <v>196</v>
      </c>
      <c r="J592" s="8" t="s">
        <v>197</v>
      </c>
      <c r="K592" s="74" t="s">
        <v>23</v>
      </c>
      <c r="L592" s="75" t="s">
        <v>21</v>
      </c>
      <c r="M592" s="74" t="s">
        <v>22</v>
      </c>
      <c r="N592" s="8" t="s">
        <v>24</v>
      </c>
    </row>
    <row r="593" spans="2:14" ht="23.1" customHeight="1" thickBot="1" x14ac:dyDescent="0.4">
      <c r="B593" s="591" t="s">
        <v>236</v>
      </c>
      <c r="C593" s="116" t="s">
        <v>205</v>
      </c>
      <c r="D593" s="117" t="s">
        <v>204</v>
      </c>
      <c r="E593" s="310">
        <f t="shared" ref="E593:F593" si="25">SUM(E594:E595)/3*100</f>
        <v>0</v>
      </c>
      <c r="F593" s="271">
        <f t="shared" si="25"/>
        <v>0</v>
      </c>
      <c r="G593" s="297">
        <f>SUM(G594:G595)/3*100</f>
        <v>66.666666666666657</v>
      </c>
      <c r="H593" s="297">
        <f t="shared" ref="H593:J593" si="26">SUM(H594:H595)/3*100</f>
        <v>66.666666666666657</v>
      </c>
      <c r="I593" s="297">
        <f t="shared" si="26"/>
        <v>66.666666666666657</v>
      </c>
      <c r="J593" s="300">
        <f t="shared" si="26"/>
        <v>66.666666666666657</v>
      </c>
      <c r="K593" s="271">
        <f>SUM(K594:K595)/3*100</f>
        <v>0</v>
      </c>
      <c r="L593" s="297">
        <f t="shared" ref="L593:N593" si="27">SUM(L594:L595)/3*100</f>
        <v>66.666666666666657</v>
      </c>
      <c r="M593" s="271">
        <f t="shared" si="27"/>
        <v>0</v>
      </c>
      <c r="N593" s="300">
        <f t="shared" si="27"/>
        <v>66.666666666666657</v>
      </c>
    </row>
    <row r="594" spans="2:14" ht="15" customHeight="1" x14ac:dyDescent="0.35">
      <c r="B594" s="592"/>
      <c r="C594" s="615" t="s">
        <v>2</v>
      </c>
      <c r="D594" s="76" t="s">
        <v>0</v>
      </c>
      <c r="E594" s="179">
        <v>0</v>
      </c>
      <c r="F594" s="18">
        <v>0</v>
      </c>
      <c r="G594" s="18">
        <v>1</v>
      </c>
      <c r="H594" s="18">
        <v>1</v>
      </c>
      <c r="I594" s="18">
        <v>1</v>
      </c>
      <c r="J594" s="55">
        <v>1</v>
      </c>
      <c r="K594" s="179">
        <v>0</v>
      </c>
      <c r="L594" s="18">
        <v>1</v>
      </c>
      <c r="M594" s="18">
        <v>0</v>
      </c>
      <c r="N594" s="188">
        <v>1</v>
      </c>
    </row>
    <row r="595" spans="2:14" ht="15.75" customHeight="1" thickBot="1" x14ac:dyDescent="0.4">
      <c r="B595" s="592"/>
      <c r="C595" s="616"/>
      <c r="D595" s="77" t="s">
        <v>1</v>
      </c>
      <c r="E595" s="183">
        <v>0</v>
      </c>
      <c r="F595" s="26">
        <v>0</v>
      </c>
      <c r="G595" s="26">
        <v>1</v>
      </c>
      <c r="H595" s="26">
        <v>1</v>
      </c>
      <c r="I595" s="26">
        <v>1</v>
      </c>
      <c r="J595" s="83">
        <v>1</v>
      </c>
      <c r="K595" s="183">
        <v>0</v>
      </c>
      <c r="L595" s="26">
        <v>1</v>
      </c>
      <c r="M595" s="26">
        <v>0</v>
      </c>
      <c r="N595" s="189">
        <v>1</v>
      </c>
    </row>
    <row r="596" spans="2:14" ht="15.75" customHeight="1" x14ac:dyDescent="0.35">
      <c r="B596" s="592"/>
      <c r="C596" s="615" t="s">
        <v>25</v>
      </c>
      <c r="D596" s="79" t="s">
        <v>10</v>
      </c>
      <c r="E596" s="179">
        <v>0</v>
      </c>
      <c r="F596" s="18">
        <v>0</v>
      </c>
      <c r="G596" s="18">
        <v>1</v>
      </c>
      <c r="H596" s="18">
        <v>1</v>
      </c>
      <c r="I596" s="18">
        <v>1</v>
      </c>
      <c r="J596" s="55">
        <v>1</v>
      </c>
      <c r="K596" s="179">
        <v>0</v>
      </c>
      <c r="L596" s="18">
        <v>1</v>
      </c>
      <c r="M596" s="18">
        <v>0</v>
      </c>
      <c r="N596" s="190">
        <v>1</v>
      </c>
    </row>
    <row r="597" spans="2:14" ht="15.75" customHeight="1" x14ac:dyDescent="0.35">
      <c r="B597" s="592"/>
      <c r="C597" s="617"/>
      <c r="D597" s="105" t="s">
        <v>11</v>
      </c>
      <c r="E597" s="179">
        <v>0</v>
      </c>
      <c r="F597" s="18">
        <v>0</v>
      </c>
      <c r="G597" s="18">
        <v>1</v>
      </c>
      <c r="H597" s="18">
        <v>1</v>
      </c>
      <c r="I597" s="18">
        <v>1</v>
      </c>
      <c r="J597" s="55">
        <v>1</v>
      </c>
      <c r="K597" s="179">
        <v>0</v>
      </c>
      <c r="L597" s="18">
        <v>1</v>
      </c>
      <c r="M597" s="18">
        <v>0</v>
      </c>
      <c r="N597" s="190">
        <v>1</v>
      </c>
    </row>
    <row r="598" spans="2:14" ht="15.75" customHeight="1" x14ac:dyDescent="0.35">
      <c r="B598" s="592"/>
      <c r="C598" s="617"/>
      <c r="D598" s="105" t="s">
        <v>12</v>
      </c>
      <c r="E598" s="179">
        <v>0</v>
      </c>
      <c r="F598" s="18">
        <v>0</v>
      </c>
      <c r="G598" s="18">
        <v>0</v>
      </c>
      <c r="H598" s="18">
        <v>0</v>
      </c>
      <c r="I598" s="18">
        <v>0</v>
      </c>
      <c r="J598" s="55">
        <v>0</v>
      </c>
      <c r="K598" s="179">
        <v>0</v>
      </c>
      <c r="L598" s="18">
        <v>0</v>
      </c>
      <c r="M598" s="18">
        <v>0</v>
      </c>
      <c r="N598" s="190">
        <v>0</v>
      </c>
    </row>
    <row r="599" spans="2:14" ht="15.75" customHeight="1" thickBot="1" x14ac:dyDescent="0.4">
      <c r="B599" s="592"/>
      <c r="C599" s="616"/>
      <c r="D599" s="108" t="s">
        <v>13</v>
      </c>
      <c r="E599" s="183">
        <v>0</v>
      </c>
      <c r="F599" s="26">
        <v>0</v>
      </c>
      <c r="G599" s="26">
        <v>0</v>
      </c>
      <c r="H599" s="26">
        <v>0</v>
      </c>
      <c r="I599" s="26">
        <v>0</v>
      </c>
      <c r="J599" s="83">
        <v>0</v>
      </c>
      <c r="K599" s="183">
        <v>0</v>
      </c>
      <c r="L599" s="26">
        <v>0</v>
      </c>
      <c r="M599" s="26">
        <v>0</v>
      </c>
      <c r="N599" s="189">
        <v>0</v>
      </c>
    </row>
    <row r="600" spans="2:14" x14ac:dyDescent="0.35">
      <c r="B600" s="592"/>
      <c r="C600" s="615" t="s">
        <v>26</v>
      </c>
      <c r="D600" s="84" t="s">
        <v>7</v>
      </c>
      <c r="E600" s="179">
        <v>0</v>
      </c>
      <c r="F600" s="18">
        <v>0</v>
      </c>
      <c r="G600" s="18">
        <v>0</v>
      </c>
      <c r="H600" s="18">
        <v>0</v>
      </c>
      <c r="I600" s="18">
        <v>0</v>
      </c>
      <c r="J600" s="55">
        <v>0</v>
      </c>
      <c r="K600" s="179">
        <v>0</v>
      </c>
      <c r="L600" s="18">
        <v>0</v>
      </c>
      <c r="M600" s="18">
        <v>0</v>
      </c>
      <c r="N600" s="190">
        <v>0</v>
      </c>
    </row>
    <row r="601" spans="2:14" ht="16.5" customHeight="1" thickBot="1" x14ac:dyDescent="0.4">
      <c r="B601" s="592"/>
      <c r="C601" s="616"/>
      <c r="D601" s="85" t="s">
        <v>8</v>
      </c>
      <c r="E601" s="183">
        <v>0</v>
      </c>
      <c r="F601" s="26">
        <v>0</v>
      </c>
      <c r="G601" s="26">
        <v>2</v>
      </c>
      <c r="H601" s="26">
        <v>2</v>
      </c>
      <c r="I601" s="26">
        <v>2</v>
      </c>
      <c r="J601" s="83">
        <v>2</v>
      </c>
      <c r="K601" s="183">
        <v>0</v>
      </c>
      <c r="L601" s="26">
        <v>2</v>
      </c>
      <c r="M601" s="26">
        <v>0</v>
      </c>
      <c r="N601" s="189">
        <v>2</v>
      </c>
    </row>
    <row r="602" spans="2:14" ht="16.5" customHeight="1" x14ac:dyDescent="0.35">
      <c r="B602" s="592"/>
      <c r="C602" s="618" t="s">
        <v>123</v>
      </c>
      <c r="D602" s="176" t="s">
        <v>29</v>
      </c>
      <c r="E602" s="179">
        <v>0</v>
      </c>
      <c r="F602" s="18">
        <v>0</v>
      </c>
      <c r="G602" s="18">
        <v>0</v>
      </c>
      <c r="H602" s="18">
        <v>0</v>
      </c>
      <c r="I602" s="18">
        <v>0</v>
      </c>
      <c r="J602" s="55">
        <v>0</v>
      </c>
      <c r="K602" s="179">
        <v>0</v>
      </c>
      <c r="L602" s="18">
        <v>0</v>
      </c>
      <c r="M602" s="18">
        <v>0</v>
      </c>
      <c r="N602" s="190">
        <v>0</v>
      </c>
    </row>
    <row r="603" spans="2:14" ht="20.25" customHeight="1" thickBot="1" x14ac:dyDescent="0.4">
      <c r="B603" s="592"/>
      <c r="C603" s="619"/>
      <c r="D603" s="108" t="s">
        <v>30</v>
      </c>
      <c r="E603" s="183">
        <v>0</v>
      </c>
      <c r="F603" s="26">
        <v>0</v>
      </c>
      <c r="G603" s="26">
        <v>0</v>
      </c>
      <c r="H603" s="26">
        <v>0</v>
      </c>
      <c r="I603" s="26">
        <v>0</v>
      </c>
      <c r="J603" s="83">
        <v>0</v>
      </c>
      <c r="K603" s="183">
        <v>0</v>
      </c>
      <c r="L603" s="26">
        <v>0</v>
      </c>
      <c r="M603" s="26">
        <v>0</v>
      </c>
      <c r="N603" s="189">
        <v>0</v>
      </c>
    </row>
    <row r="604" spans="2:14" ht="15" customHeight="1" x14ac:dyDescent="0.35">
      <c r="B604" s="592"/>
      <c r="C604" s="620" t="s">
        <v>139</v>
      </c>
      <c r="D604" s="335" t="s">
        <v>140</v>
      </c>
      <c r="E604" s="179">
        <v>0</v>
      </c>
      <c r="F604" s="18">
        <v>0</v>
      </c>
      <c r="G604" s="18">
        <v>2</v>
      </c>
      <c r="H604" s="18">
        <v>2</v>
      </c>
      <c r="I604" s="18">
        <v>2</v>
      </c>
      <c r="J604" s="55">
        <v>2</v>
      </c>
      <c r="K604" s="179">
        <v>0</v>
      </c>
      <c r="L604" s="18">
        <v>2</v>
      </c>
      <c r="M604" s="18">
        <v>0</v>
      </c>
      <c r="N604" s="190">
        <v>2</v>
      </c>
    </row>
    <row r="605" spans="2:14" ht="15" customHeight="1" x14ac:dyDescent="0.35">
      <c r="B605" s="592"/>
      <c r="C605" s="621"/>
      <c r="D605" s="187" t="s">
        <v>141</v>
      </c>
      <c r="E605" s="179">
        <v>0</v>
      </c>
      <c r="F605" s="18">
        <v>0</v>
      </c>
      <c r="G605" s="18">
        <v>0</v>
      </c>
      <c r="H605" s="18">
        <v>0</v>
      </c>
      <c r="I605" s="18">
        <v>0</v>
      </c>
      <c r="J605" s="55">
        <v>0</v>
      </c>
      <c r="K605" s="179">
        <v>0</v>
      </c>
      <c r="L605" s="18">
        <v>0</v>
      </c>
      <c r="M605" s="18">
        <v>0</v>
      </c>
      <c r="N605" s="190">
        <v>0</v>
      </c>
    </row>
    <row r="606" spans="2:14" ht="13.9" thickBot="1" x14ac:dyDescent="0.4">
      <c r="B606" s="592"/>
      <c r="C606" s="622"/>
      <c r="D606" s="108" t="s">
        <v>57</v>
      </c>
      <c r="E606" s="183">
        <v>0</v>
      </c>
      <c r="F606" s="26">
        <v>0</v>
      </c>
      <c r="G606" s="26">
        <v>0</v>
      </c>
      <c r="H606" s="26">
        <v>0</v>
      </c>
      <c r="I606" s="26">
        <v>0</v>
      </c>
      <c r="J606" s="83">
        <v>0</v>
      </c>
      <c r="K606" s="183">
        <v>0</v>
      </c>
      <c r="L606" s="26">
        <v>0</v>
      </c>
      <c r="M606" s="26">
        <v>0</v>
      </c>
      <c r="N606" s="189">
        <v>0</v>
      </c>
    </row>
    <row r="607" spans="2:14" ht="15.75" customHeight="1" x14ac:dyDescent="0.35">
      <c r="B607" s="592"/>
      <c r="C607" s="615" t="s">
        <v>142</v>
      </c>
      <c r="D607" s="86" t="s">
        <v>143</v>
      </c>
      <c r="E607" s="179">
        <v>0</v>
      </c>
      <c r="F607" s="18">
        <v>0</v>
      </c>
      <c r="G607" s="18">
        <v>0</v>
      </c>
      <c r="H607" s="18">
        <v>0</v>
      </c>
      <c r="I607" s="18">
        <v>0</v>
      </c>
      <c r="J607" s="55">
        <v>0</v>
      </c>
      <c r="K607" s="179">
        <v>0</v>
      </c>
      <c r="L607" s="18">
        <v>0</v>
      </c>
      <c r="M607" s="18">
        <v>0</v>
      </c>
      <c r="N607" s="190">
        <v>0</v>
      </c>
    </row>
    <row r="608" spans="2:14" ht="15.75" customHeight="1" x14ac:dyDescent="0.35">
      <c r="B608" s="592"/>
      <c r="C608" s="621"/>
      <c r="D608" s="90" t="s">
        <v>144</v>
      </c>
      <c r="E608" s="179">
        <v>0</v>
      </c>
      <c r="F608" s="18">
        <v>0</v>
      </c>
      <c r="G608" s="18">
        <v>0</v>
      </c>
      <c r="H608" s="18">
        <v>0</v>
      </c>
      <c r="I608" s="18">
        <v>0</v>
      </c>
      <c r="J608" s="55">
        <v>0</v>
      </c>
      <c r="K608" s="179">
        <v>0</v>
      </c>
      <c r="L608" s="18">
        <v>0</v>
      </c>
      <c r="M608" s="18">
        <v>0</v>
      </c>
      <c r="N608" s="190">
        <v>0</v>
      </c>
    </row>
    <row r="609" spans="2:14" ht="18.75" customHeight="1" x14ac:dyDescent="0.35">
      <c r="B609" s="592"/>
      <c r="C609" s="621"/>
      <c r="D609" s="90" t="s">
        <v>145</v>
      </c>
      <c r="E609" s="179">
        <v>0</v>
      </c>
      <c r="F609" s="18">
        <v>0</v>
      </c>
      <c r="G609" s="18">
        <v>0</v>
      </c>
      <c r="H609" s="18">
        <v>0</v>
      </c>
      <c r="I609" s="18">
        <v>0</v>
      </c>
      <c r="J609" s="55">
        <v>0</v>
      </c>
      <c r="K609" s="179">
        <v>0</v>
      </c>
      <c r="L609" s="18">
        <v>0</v>
      </c>
      <c r="M609" s="18">
        <v>0</v>
      </c>
      <c r="N609" s="190">
        <v>0</v>
      </c>
    </row>
    <row r="610" spans="2:14" ht="19.5" customHeight="1" x14ac:dyDescent="0.35">
      <c r="B610" s="592"/>
      <c r="C610" s="621"/>
      <c r="D610" s="90" t="s">
        <v>57</v>
      </c>
      <c r="E610" s="179">
        <v>0</v>
      </c>
      <c r="F610" s="18">
        <v>0</v>
      </c>
      <c r="G610" s="18">
        <v>0</v>
      </c>
      <c r="H610" s="18">
        <v>0</v>
      </c>
      <c r="I610" s="18">
        <v>0</v>
      </c>
      <c r="J610" s="55">
        <v>0</v>
      </c>
      <c r="K610" s="179">
        <v>0</v>
      </c>
      <c r="L610" s="18">
        <v>0</v>
      </c>
      <c r="M610" s="18">
        <v>0</v>
      </c>
      <c r="N610" s="190">
        <v>0</v>
      </c>
    </row>
    <row r="611" spans="2:14" ht="21" customHeight="1" thickBot="1" x14ac:dyDescent="0.4">
      <c r="B611" s="592"/>
      <c r="C611" s="616"/>
      <c r="D611" s="88" t="s">
        <v>146</v>
      </c>
      <c r="E611" s="183">
        <v>0</v>
      </c>
      <c r="F611" s="26">
        <v>0</v>
      </c>
      <c r="G611" s="26">
        <v>0</v>
      </c>
      <c r="H611" s="26">
        <v>0</v>
      </c>
      <c r="I611" s="26">
        <v>0</v>
      </c>
      <c r="J611" s="83">
        <v>0</v>
      </c>
      <c r="K611" s="183">
        <v>0</v>
      </c>
      <c r="L611" s="26">
        <v>0</v>
      </c>
      <c r="M611" s="26">
        <v>0</v>
      </c>
      <c r="N611" s="189">
        <v>0</v>
      </c>
    </row>
    <row r="612" spans="2:14" x14ac:dyDescent="0.35">
      <c r="B612" s="592"/>
      <c r="C612" s="615" t="s">
        <v>135</v>
      </c>
      <c r="D612" s="90" t="s">
        <v>126</v>
      </c>
      <c r="E612" s="179">
        <v>0</v>
      </c>
      <c r="F612" s="18">
        <v>0</v>
      </c>
      <c r="G612" s="18">
        <v>1</v>
      </c>
      <c r="H612" s="18">
        <v>1</v>
      </c>
      <c r="I612" s="18">
        <v>1</v>
      </c>
      <c r="J612" s="55">
        <v>1</v>
      </c>
      <c r="K612" s="179">
        <v>0</v>
      </c>
      <c r="L612" s="18">
        <v>1</v>
      </c>
      <c r="M612" s="18">
        <v>0</v>
      </c>
      <c r="N612" s="190">
        <v>1</v>
      </c>
    </row>
    <row r="613" spans="2:14" x14ac:dyDescent="0.35">
      <c r="B613" s="592"/>
      <c r="C613" s="617"/>
      <c r="D613" s="90" t="s">
        <v>127</v>
      </c>
      <c r="E613" s="179">
        <v>0</v>
      </c>
      <c r="F613" s="18">
        <v>0</v>
      </c>
      <c r="G613" s="18">
        <v>1</v>
      </c>
      <c r="H613" s="18">
        <v>1</v>
      </c>
      <c r="I613" s="18">
        <v>1</v>
      </c>
      <c r="J613" s="55">
        <v>1</v>
      </c>
      <c r="K613" s="179">
        <v>0</v>
      </c>
      <c r="L613" s="18">
        <v>1</v>
      </c>
      <c r="M613" s="18">
        <v>0</v>
      </c>
      <c r="N613" s="190">
        <v>1</v>
      </c>
    </row>
    <row r="614" spans="2:14" ht="21" customHeight="1" thickBot="1" x14ac:dyDescent="0.4">
      <c r="B614" s="592"/>
      <c r="C614" s="619"/>
      <c r="D614" s="88" t="s">
        <v>128</v>
      </c>
      <c r="E614" s="183">
        <v>0</v>
      </c>
      <c r="F614" s="26">
        <v>0</v>
      </c>
      <c r="G614" s="26">
        <v>0</v>
      </c>
      <c r="H614" s="26">
        <v>0</v>
      </c>
      <c r="I614" s="26">
        <v>0</v>
      </c>
      <c r="J614" s="83">
        <v>0</v>
      </c>
      <c r="K614" s="183">
        <v>0</v>
      </c>
      <c r="L614" s="26">
        <v>0</v>
      </c>
      <c r="M614" s="26">
        <v>0</v>
      </c>
      <c r="N614" s="189">
        <v>0</v>
      </c>
    </row>
    <row r="615" spans="2:14" ht="20.25" customHeight="1" x14ac:dyDescent="0.35">
      <c r="B615" s="592"/>
      <c r="C615" s="620" t="s">
        <v>150</v>
      </c>
      <c r="D615" s="89" t="s">
        <v>148</v>
      </c>
      <c r="E615" s="179">
        <v>0</v>
      </c>
      <c r="F615" s="18">
        <v>0</v>
      </c>
      <c r="G615" s="18">
        <v>2</v>
      </c>
      <c r="H615" s="18">
        <v>2</v>
      </c>
      <c r="I615" s="18">
        <v>2</v>
      </c>
      <c r="J615" s="55">
        <v>2</v>
      </c>
      <c r="K615" s="179">
        <v>0</v>
      </c>
      <c r="L615" s="18">
        <v>2</v>
      </c>
      <c r="M615" s="18">
        <v>0</v>
      </c>
      <c r="N615" s="190">
        <v>2</v>
      </c>
    </row>
    <row r="616" spans="2:14" ht="17.100000000000001" customHeight="1" thickBot="1" x14ac:dyDescent="0.4">
      <c r="B616" s="592"/>
      <c r="C616" s="622"/>
      <c r="D616" s="88" t="s">
        <v>149</v>
      </c>
      <c r="E616" s="183">
        <v>0</v>
      </c>
      <c r="F616" s="26">
        <v>0</v>
      </c>
      <c r="G616" s="26">
        <v>0</v>
      </c>
      <c r="H616" s="26">
        <v>0</v>
      </c>
      <c r="I616" s="26">
        <v>0</v>
      </c>
      <c r="J616" s="83">
        <v>0</v>
      </c>
      <c r="K616" s="183">
        <v>0</v>
      </c>
      <c r="L616" s="26">
        <v>0</v>
      </c>
      <c r="M616" s="26">
        <v>0</v>
      </c>
      <c r="N616" s="189">
        <v>0</v>
      </c>
    </row>
    <row r="617" spans="2:14" ht="20.25" customHeight="1" x14ac:dyDescent="0.35">
      <c r="B617" s="592"/>
      <c r="C617" s="620" t="s">
        <v>151</v>
      </c>
      <c r="D617" s="89" t="s">
        <v>29</v>
      </c>
      <c r="E617" s="179">
        <v>0</v>
      </c>
      <c r="F617" s="18">
        <v>0</v>
      </c>
      <c r="G617" s="18">
        <v>0</v>
      </c>
      <c r="H617" s="18">
        <v>0</v>
      </c>
      <c r="I617" s="18">
        <v>0</v>
      </c>
      <c r="J617" s="55">
        <v>0</v>
      </c>
      <c r="K617" s="179">
        <v>0</v>
      </c>
      <c r="L617" s="18">
        <v>0</v>
      </c>
      <c r="M617" s="18">
        <v>0</v>
      </c>
      <c r="N617" s="190">
        <v>0</v>
      </c>
    </row>
    <row r="618" spans="2:14" ht="20.25" customHeight="1" thickBot="1" x14ac:dyDescent="0.4">
      <c r="B618" s="592"/>
      <c r="C618" s="622"/>
      <c r="D618" s="88" t="s">
        <v>30</v>
      </c>
      <c r="E618" s="183">
        <v>0</v>
      </c>
      <c r="F618" s="26">
        <v>0</v>
      </c>
      <c r="G618" s="26">
        <v>0</v>
      </c>
      <c r="H618" s="26">
        <v>0</v>
      </c>
      <c r="I618" s="26">
        <v>0</v>
      </c>
      <c r="J618" s="83">
        <v>0</v>
      </c>
      <c r="K618" s="183">
        <v>0</v>
      </c>
      <c r="L618" s="26">
        <v>0</v>
      </c>
      <c r="M618" s="26">
        <v>0</v>
      </c>
      <c r="N618" s="189">
        <v>0</v>
      </c>
    </row>
    <row r="619" spans="2:14" ht="20.25" customHeight="1" x14ac:dyDescent="0.35">
      <c r="B619" s="592"/>
      <c r="C619" s="620" t="s">
        <v>181</v>
      </c>
      <c r="D619" s="191">
        <v>3</v>
      </c>
      <c r="E619" s="179">
        <v>0</v>
      </c>
      <c r="F619" s="18">
        <v>0</v>
      </c>
      <c r="G619" s="18">
        <v>1</v>
      </c>
      <c r="H619" s="18">
        <v>1</v>
      </c>
      <c r="I619" s="18">
        <v>1</v>
      </c>
      <c r="J619" s="55">
        <v>1</v>
      </c>
      <c r="K619" s="179">
        <v>0</v>
      </c>
      <c r="L619" s="18">
        <v>1</v>
      </c>
      <c r="M619" s="18">
        <v>0</v>
      </c>
      <c r="N619" s="190">
        <v>1</v>
      </c>
    </row>
    <row r="620" spans="2:14" ht="19.5" customHeight="1" x14ac:dyDescent="0.35">
      <c r="B620" s="592"/>
      <c r="C620" s="621"/>
      <c r="D620" s="192">
        <v>4</v>
      </c>
      <c r="E620" s="179">
        <v>0</v>
      </c>
      <c r="F620" s="18">
        <v>0</v>
      </c>
      <c r="G620" s="18">
        <v>0</v>
      </c>
      <c r="H620" s="18">
        <v>0</v>
      </c>
      <c r="I620" s="18">
        <v>0</v>
      </c>
      <c r="J620" s="55">
        <v>0</v>
      </c>
      <c r="K620" s="179">
        <v>0</v>
      </c>
      <c r="L620" s="18">
        <v>0</v>
      </c>
      <c r="M620" s="18">
        <v>0</v>
      </c>
      <c r="N620" s="190">
        <v>0</v>
      </c>
    </row>
    <row r="621" spans="2:14" ht="19.5" customHeight="1" x14ac:dyDescent="0.35">
      <c r="B621" s="592"/>
      <c r="C621" s="621"/>
      <c r="D621" s="192">
        <v>5</v>
      </c>
      <c r="E621" s="179">
        <v>0</v>
      </c>
      <c r="F621" s="18">
        <v>0</v>
      </c>
      <c r="G621" s="18">
        <v>1</v>
      </c>
      <c r="H621" s="18">
        <v>1</v>
      </c>
      <c r="I621" s="18">
        <v>1</v>
      </c>
      <c r="J621" s="55">
        <v>1</v>
      </c>
      <c r="K621" s="179">
        <v>0</v>
      </c>
      <c r="L621" s="18">
        <v>1</v>
      </c>
      <c r="M621" s="18">
        <v>0</v>
      </c>
      <c r="N621" s="190">
        <v>1</v>
      </c>
    </row>
    <row r="622" spans="2:14" ht="19.5" customHeight="1" x14ac:dyDescent="0.35">
      <c r="B622" s="592"/>
      <c r="C622" s="621"/>
      <c r="D622" s="193">
        <v>6</v>
      </c>
      <c r="E622" s="179">
        <v>0</v>
      </c>
      <c r="F622" s="18">
        <v>0</v>
      </c>
      <c r="G622" s="18">
        <v>0</v>
      </c>
      <c r="H622" s="18">
        <v>0</v>
      </c>
      <c r="I622" s="18">
        <v>0</v>
      </c>
      <c r="J622" s="55">
        <v>0</v>
      </c>
      <c r="K622" s="179">
        <v>0</v>
      </c>
      <c r="L622" s="18">
        <v>0</v>
      </c>
      <c r="M622" s="18">
        <v>0</v>
      </c>
      <c r="N622" s="190">
        <v>0</v>
      </c>
    </row>
    <row r="623" spans="2:14" ht="19.5" customHeight="1" thickBot="1" x14ac:dyDescent="0.4">
      <c r="B623" s="592"/>
      <c r="C623" s="622"/>
      <c r="D623" s="187">
        <v>7</v>
      </c>
      <c r="E623" s="183">
        <v>0</v>
      </c>
      <c r="F623" s="26">
        <v>0</v>
      </c>
      <c r="G623" s="26">
        <v>0</v>
      </c>
      <c r="H623" s="26">
        <v>0</v>
      </c>
      <c r="I623" s="26">
        <v>0</v>
      </c>
      <c r="J623" s="83">
        <v>0</v>
      </c>
      <c r="K623" s="183">
        <v>0</v>
      </c>
      <c r="L623" s="26">
        <v>0</v>
      </c>
      <c r="M623" s="26">
        <v>0</v>
      </c>
      <c r="N623" s="189">
        <v>0</v>
      </c>
    </row>
    <row r="624" spans="2:14" ht="15.75" customHeight="1" x14ac:dyDescent="0.35">
      <c r="B624" s="592"/>
      <c r="C624" s="615" t="s">
        <v>152</v>
      </c>
      <c r="D624" s="86" t="s">
        <v>130</v>
      </c>
      <c r="E624" s="179">
        <v>0</v>
      </c>
      <c r="F624" s="18">
        <v>0</v>
      </c>
      <c r="G624" s="18">
        <v>0</v>
      </c>
      <c r="H624" s="18">
        <v>0</v>
      </c>
      <c r="I624" s="18">
        <v>0</v>
      </c>
      <c r="J624" s="55">
        <v>0</v>
      </c>
      <c r="K624" s="179">
        <v>0</v>
      </c>
      <c r="L624" s="18">
        <v>0</v>
      </c>
      <c r="M624" s="18">
        <v>0</v>
      </c>
      <c r="N624" s="190">
        <v>0</v>
      </c>
    </row>
    <row r="625" spans="1:53" ht="20.25" customHeight="1" x14ac:dyDescent="0.35">
      <c r="B625" s="592"/>
      <c r="C625" s="621"/>
      <c r="D625" s="90" t="s">
        <v>131</v>
      </c>
      <c r="E625" s="179">
        <v>0</v>
      </c>
      <c r="F625" s="18">
        <v>0</v>
      </c>
      <c r="G625" s="18">
        <v>1</v>
      </c>
      <c r="H625" s="18">
        <v>1</v>
      </c>
      <c r="I625" s="18">
        <v>1</v>
      </c>
      <c r="J625" s="55">
        <v>1</v>
      </c>
      <c r="K625" s="179">
        <v>0</v>
      </c>
      <c r="L625" s="18">
        <v>1</v>
      </c>
      <c r="M625" s="18">
        <v>0</v>
      </c>
      <c r="N625" s="190">
        <v>1</v>
      </c>
    </row>
    <row r="626" spans="1:53" ht="20.25" customHeight="1" x14ac:dyDescent="0.35">
      <c r="B626" s="592"/>
      <c r="C626" s="621"/>
      <c r="D626" s="90" t="s">
        <v>132</v>
      </c>
      <c r="E626" s="179">
        <v>0</v>
      </c>
      <c r="F626" s="18">
        <v>0</v>
      </c>
      <c r="G626" s="18">
        <v>0</v>
      </c>
      <c r="H626" s="18">
        <v>0</v>
      </c>
      <c r="I626" s="18">
        <v>0</v>
      </c>
      <c r="J626" s="55">
        <v>0</v>
      </c>
      <c r="K626" s="179">
        <v>0</v>
      </c>
      <c r="L626" s="18">
        <v>0</v>
      </c>
      <c r="M626" s="18">
        <v>0</v>
      </c>
      <c r="N626" s="190">
        <v>0</v>
      </c>
    </row>
    <row r="627" spans="1:53" ht="20.25" customHeight="1" x14ac:dyDescent="0.35">
      <c r="B627" s="592"/>
      <c r="C627" s="621"/>
      <c r="D627" s="90" t="s">
        <v>133</v>
      </c>
      <c r="E627" s="179">
        <v>0</v>
      </c>
      <c r="F627" s="18">
        <v>0</v>
      </c>
      <c r="G627" s="18">
        <v>1</v>
      </c>
      <c r="H627" s="18">
        <v>1</v>
      </c>
      <c r="I627" s="18">
        <v>1</v>
      </c>
      <c r="J627" s="55">
        <v>1</v>
      </c>
      <c r="K627" s="179">
        <v>0</v>
      </c>
      <c r="L627" s="18">
        <v>1</v>
      </c>
      <c r="M627" s="18">
        <v>0</v>
      </c>
      <c r="N627" s="190">
        <v>1</v>
      </c>
    </row>
    <row r="628" spans="1:53" ht="18" customHeight="1" thickBot="1" x14ac:dyDescent="0.4">
      <c r="B628" s="593"/>
      <c r="C628" s="616"/>
      <c r="D628" s="88" t="s">
        <v>134</v>
      </c>
      <c r="E628" s="183">
        <v>0</v>
      </c>
      <c r="F628" s="26">
        <v>0</v>
      </c>
      <c r="G628" s="26">
        <v>0</v>
      </c>
      <c r="H628" s="26">
        <v>0</v>
      </c>
      <c r="I628" s="26">
        <v>0</v>
      </c>
      <c r="J628" s="83">
        <v>0</v>
      </c>
      <c r="K628" s="183">
        <v>0</v>
      </c>
      <c r="L628" s="26">
        <v>0</v>
      </c>
      <c r="M628" s="26">
        <v>0</v>
      </c>
      <c r="N628" s="189">
        <v>0</v>
      </c>
    </row>
    <row r="629" spans="1:53" s="270" customFormat="1" ht="21" customHeight="1" thickBot="1" x14ac:dyDescent="0.4">
      <c r="A629" s="264"/>
      <c r="B629" s="266"/>
      <c r="C629" s="267"/>
      <c r="D629" s="267"/>
      <c r="E629" s="268"/>
      <c r="F629" s="268"/>
      <c r="G629" s="268"/>
      <c r="H629" s="268"/>
      <c r="I629" s="268"/>
      <c r="J629" s="268"/>
      <c r="K629" s="268"/>
      <c r="L629" s="269"/>
      <c r="M629" s="268"/>
      <c r="N629" s="268"/>
      <c r="O629" s="264"/>
      <c r="P629" s="264"/>
      <c r="Q629" s="264"/>
      <c r="R629" s="264"/>
      <c r="S629" s="264"/>
      <c r="T629" s="264"/>
      <c r="U629" s="264"/>
      <c r="V629" s="264"/>
      <c r="W629" s="264"/>
      <c r="X629" s="264"/>
      <c r="Y629" s="264"/>
      <c r="Z629" s="264"/>
      <c r="AA629" s="264"/>
      <c r="AB629" s="264"/>
      <c r="AC629" s="264"/>
      <c r="AD629" s="264"/>
      <c r="AE629" s="264"/>
      <c r="AF629" s="264"/>
      <c r="AG629" s="264"/>
      <c r="AH629" s="264"/>
      <c r="AI629" s="264"/>
      <c r="AJ629" s="264"/>
      <c r="AK629" s="264"/>
      <c r="AL629" s="264"/>
      <c r="AM629" s="264"/>
      <c r="AN629" s="264"/>
      <c r="AO629" s="264"/>
      <c r="AP629" s="264"/>
      <c r="AQ629" s="264"/>
      <c r="AR629" s="264"/>
      <c r="AS629" s="264"/>
      <c r="AT629" s="264"/>
      <c r="AU629" s="264"/>
      <c r="AV629" s="264"/>
      <c r="AW629" s="264"/>
      <c r="AX629" s="264"/>
      <c r="AY629" s="264"/>
      <c r="AZ629" s="264"/>
      <c r="BA629" s="264"/>
    </row>
    <row r="630" spans="1:53" ht="57.6" customHeight="1" thickBot="1" x14ac:dyDescent="0.55000000000000004">
      <c r="B630" s="205" t="s">
        <v>9</v>
      </c>
      <c r="C630" s="205" t="s">
        <v>51</v>
      </c>
      <c r="D630" s="208" t="s">
        <v>52</v>
      </c>
      <c r="E630" s="73" t="s">
        <v>192</v>
      </c>
      <c r="F630" s="7" t="s">
        <v>193</v>
      </c>
      <c r="G630" s="7" t="s">
        <v>194</v>
      </c>
      <c r="H630" s="7" t="s">
        <v>195</v>
      </c>
      <c r="I630" s="7" t="s">
        <v>196</v>
      </c>
      <c r="J630" s="8" t="s">
        <v>197</v>
      </c>
      <c r="K630" s="74" t="s">
        <v>23</v>
      </c>
      <c r="L630" s="75" t="s">
        <v>21</v>
      </c>
      <c r="M630" s="74" t="s">
        <v>22</v>
      </c>
      <c r="N630" s="8" t="s">
        <v>24</v>
      </c>
    </row>
    <row r="631" spans="1:53" ht="21.6" customHeight="1" thickBot="1" x14ac:dyDescent="0.4">
      <c r="B631" s="591" t="s">
        <v>237</v>
      </c>
      <c r="C631" s="116" t="s">
        <v>205</v>
      </c>
      <c r="D631" s="117" t="s">
        <v>204</v>
      </c>
      <c r="E631" s="310" t="e">
        <f>SUM(E632:E633)/0*100</f>
        <v>#DIV/0!</v>
      </c>
      <c r="F631" s="271" t="e">
        <f t="shared" ref="F631:N631" si="28">SUM(F632:F633)/0*100</f>
        <v>#DIV/0!</v>
      </c>
      <c r="G631" s="271" t="e">
        <f t="shared" si="28"/>
        <v>#DIV/0!</v>
      </c>
      <c r="H631" s="271" t="e">
        <f t="shared" si="28"/>
        <v>#DIV/0!</v>
      </c>
      <c r="I631" s="271" t="e">
        <f t="shared" si="28"/>
        <v>#DIV/0!</v>
      </c>
      <c r="J631" s="311" t="e">
        <f t="shared" si="28"/>
        <v>#DIV/0!</v>
      </c>
      <c r="K631" s="310" t="e">
        <f t="shared" si="28"/>
        <v>#DIV/0!</v>
      </c>
      <c r="L631" s="271" t="e">
        <f t="shared" si="28"/>
        <v>#DIV/0!</v>
      </c>
      <c r="M631" s="271" t="e">
        <f t="shared" si="28"/>
        <v>#DIV/0!</v>
      </c>
      <c r="N631" s="312" t="e">
        <f t="shared" si="28"/>
        <v>#DIV/0!</v>
      </c>
    </row>
    <row r="632" spans="1:53" ht="13.5" customHeight="1" x14ac:dyDescent="0.35">
      <c r="B632" s="592"/>
      <c r="C632" s="615" t="s">
        <v>156</v>
      </c>
      <c r="D632" s="195" t="s">
        <v>251</v>
      </c>
      <c r="E632" s="48">
        <v>0</v>
      </c>
      <c r="F632" s="18">
        <v>0</v>
      </c>
      <c r="G632" s="18">
        <v>0</v>
      </c>
      <c r="H632" s="18">
        <v>0</v>
      </c>
      <c r="I632" s="18">
        <v>0</v>
      </c>
      <c r="J632" s="19">
        <v>0</v>
      </c>
      <c r="K632" s="48">
        <v>0</v>
      </c>
      <c r="L632" s="18">
        <v>0</v>
      </c>
      <c r="M632" s="18">
        <v>0</v>
      </c>
      <c r="N632" s="19">
        <v>0</v>
      </c>
    </row>
    <row r="633" spans="1:53" ht="15.75" customHeight="1" thickBot="1" x14ac:dyDescent="0.4">
      <c r="B633" s="592"/>
      <c r="C633" s="616"/>
      <c r="D633" s="77" t="s">
        <v>252</v>
      </c>
      <c r="E633" s="24">
        <v>0</v>
      </c>
      <c r="F633" s="22">
        <v>0</v>
      </c>
      <c r="G633" s="22">
        <v>0</v>
      </c>
      <c r="H633" s="22">
        <v>0</v>
      </c>
      <c r="I633" s="22">
        <v>0</v>
      </c>
      <c r="J633" s="61">
        <v>0</v>
      </c>
      <c r="K633" s="24">
        <v>0</v>
      </c>
      <c r="L633" s="22">
        <v>0</v>
      </c>
      <c r="M633" s="22">
        <v>0</v>
      </c>
      <c r="N633" s="61">
        <v>0</v>
      </c>
    </row>
    <row r="634" spans="1:53" ht="24" customHeight="1" x14ac:dyDescent="0.35">
      <c r="B634" s="592"/>
      <c r="C634" s="615" t="s">
        <v>157</v>
      </c>
      <c r="D634" s="84" t="s">
        <v>7</v>
      </c>
      <c r="E634" s="16">
        <v>0</v>
      </c>
      <c r="F634" s="14">
        <v>0</v>
      </c>
      <c r="G634" s="14">
        <v>0</v>
      </c>
      <c r="H634" s="14">
        <v>0</v>
      </c>
      <c r="I634" s="14">
        <v>0</v>
      </c>
      <c r="J634" s="32">
        <v>0</v>
      </c>
      <c r="K634" s="16">
        <v>0</v>
      </c>
      <c r="L634" s="14">
        <v>0</v>
      </c>
      <c r="M634" s="14">
        <v>0</v>
      </c>
      <c r="N634" s="32">
        <v>0</v>
      </c>
    </row>
    <row r="635" spans="1:53" ht="30" customHeight="1" thickBot="1" x14ac:dyDescent="0.4">
      <c r="B635" s="592"/>
      <c r="C635" s="616"/>
      <c r="D635" s="85" t="s">
        <v>8</v>
      </c>
      <c r="E635" s="45">
        <v>0</v>
      </c>
      <c r="F635" s="26">
        <v>0</v>
      </c>
      <c r="G635" s="26">
        <v>0</v>
      </c>
      <c r="H635" s="26">
        <v>0</v>
      </c>
      <c r="I635" s="26">
        <v>0</v>
      </c>
      <c r="J635" s="27">
        <v>0</v>
      </c>
      <c r="K635" s="45">
        <v>0</v>
      </c>
      <c r="L635" s="26">
        <v>0</v>
      </c>
      <c r="M635" s="26">
        <v>0</v>
      </c>
      <c r="N635" s="27">
        <v>0</v>
      </c>
    </row>
    <row r="636" spans="1:53" ht="15" customHeight="1" x14ac:dyDescent="0.35">
      <c r="B636" s="592"/>
      <c r="C636" s="620" t="s">
        <v>139</v>
      </c>
      <c r="D636" s="196" t="s">
        <v>158</v>
      </c>
      <c r="E636" s="48">
        <v>0</v>
      </c>
      <c r="F636" s="18">
        <v>0</v>
      </c>
      <c r="G636" s="18">
        <v>0</v>
      </c>
      <c r="H636" s="18">
        <v>0</v>
      </c>
      <c r="I636" s="18">
        <v>0</v>
      </c>
      <c r="J636" s="19">
        <v>0</v>
      </c>
      <c r="K636" s="48">
        <v>0</v>
      </c>
      <c r="L636" s="18">
        <v>0</v>
      </c>
      <c r="M636" s="18">
        <v>0</v>
      </c>
      <c r="N636" s="19">
        <v>0</v>
      </c>
    </row>
    <row r="637" spans="1:53" ht="17.25" customHeight="1" x14ac:dyDescent="0.35">
      <c r="B637" s="592"/>
      <c r="C637" s="621"/>
      <c r="D637" s="187" t="s">
        <v>144</v>
      </c>
      <c r="E637" s="37">
        <v>0</v>
      </c>
      <c r="F637" s="35">
        <v>0</v>
      </c>
      <c r="G637" s="35">
        <v>0</v>
      </c>
      <c r="H637" s="35">
        <v>0</v>
      </c>
      <c r="I637" s="35">
        <v>0</v>
      </c>
      <c r="J637" s="39">
        <v>0</v>
      </c>
      <c r="K637" s="37">
        <v>0</v>
      </c>
      <c r="L637" s="35">
        <v>0</v>
      </c>
      <c r="M637" s="35">
        <v>0</v>
      </c>
      <c r="N637" s="39">
        <v>0</v>
      </c>
    </row>
    <row r="638" spans="1:53" ht="18" customHeight="1" x14ac:dyDescent="0.35">
      <c r="B638" s="592"/>
      <c r="C638" s="621"/>
      <c r="D638" s="187" t="s">
        <v>159</v>
      </c>
      <c r="E638" s="37">
        <v>0</v>
      </c>
      <c r="F638" s="35">
        <v>0</v>
      </c>
      <c r="G638" s="35">
        <v>0</v>
      </c>
      <c r="H638" s="35">
        <v>0</v>
      </c>
      <c r="I638" s="35">
        <v>0</v>
      </c>
      <c r="J638" s="39">
        <v>0</v>
      </c>
      <c r="K638" s="37">
        <v>0</v>
      </c>
      <c r="L638" s="35">
        <v>0</v>
      </c>
      <c r="M638" s="35">
        <v>0</v>
      </c>
      <c r="N638" s="39">
        <v>0</v>
      </c>
    </row>
    <row r="639" spans="1:53" ht="17.25" customHeight="1" x14ac:dyDescent="0.35">
      <c r="B639" s="592"/>
      <c r="C639" s="621"/>
      <c r="D639" s="187" t="s">
        <v>57</v>
      </c>
      <c r="E639" s="37">
        <v>0</v>
      </c>
      <c r="F639" s="35">
        <v>0</v>
      </c>
      <c r="G639" s="35">
        <v>0</v>
      </c>
      <c r="H639" s="35">
        <v>0</v>
      </c>
      <c r="I639" s="35">
        <v>0</v>
      </c>
      <c r="J639" s="39">
        <v>0</v>
      </c>
      <c r="K639" s="37">
        <v>0</v>
      </c>
      <c r="L639" s="35">
        <v>0</v>
      </c>
      <c r="M639" s="35">
        <v>0</v>
      </c>
      <c r="N639" s="39">
        <v>0</v>
      </c>
    </row>
    <row r="640" spans="1:53" ht="23.25" customHeight="1" thickBot="1" x14ac:dyDescent="0.4">
      <c r="B640" s="592"/>
      <c r="C640" s="622"/>
      <c r="D640" s="108" t="s">
        <v>160</v>
      </c>
      <c r="E640" s="45">
        <v>0</v>
      </c>
      <c r="F640" s="26">
        <v>0</v>
      </c>
      <c r="G640" s="26">
        <v>0</v>
      </c>
      <c r="H640" s="26">
        <v>0</v>
      </c>
      <c r="I640" s="26">
        <v>0</v>
      </c>
      <c r="J640" s="27">
        <v>0</v>
      </c>
      <c r="K640" s="45">
        <v>0</v>
      </c>
      <c r="L640" s="26">
        <v>0</v>
      </c>
      <c r="M640" s="26">
        <v>0</v>
      </c>
      <c r="N640" s="27">
        <v>0</v>
      </c>
    </row>
    <row r="641" spans="2:14" ht="15.75" customHeight="1" x14ac:dyDescent="0.35">
      <c r="B641" s="592"/>
      <c r="C641" s="615" t="s">
        <v>161</v>
      </c>
      <c r="D641" s="86" t="s">
        <v>29</v>
      </c>
      <c r="E641" s="55">
        <v>0</v>
      </c>
      <c r="F641" s="18">
        <v>0</v>
      </c>
      <c r="G641" s="18">
        <v>0</v>
      </c>
      <c r="H641" s="18">
        <v>0</v>
      </c>
      <c r="I641" s="18">
        <v>0</v>
      </c>
      <c r="J641" s="19">
        <v>0</v>
      </c>
      <c r="K641" s="55">
        <v>0</v>
      </c>
      <c r="L641" s="18">
        <v>0</v>
      </c>
      <c r="M641" s="18">
        <v>0</v>
      </c>
      <c r="N641" s="19">
        <v>0</v>
      </c>
    </row>
    <row r="642" spans="2:14" ht="16.5" customHeight="1" thickBot="1" x14ac:dyDescent="0.4">
      <c r="B642" s="592"/>
      <c r="C642" s="616"/>
      <c r="D642" s="88" t="s">
        <v>30</v>
      </c>
      <c r="E642" s="83">
        <v>0</v>
      </c>
      <c r="F642" s="26">
        <v>0</v>
      </c>
      <c r="G642" s="26">
        <v>0</v>
      </c>
      <c r="H642" s="26">
        <v>0</v>
      </c>
      <c r="I642" s="26">
        <v>0</v>
      </c>
      <c r="J642" s="27">
        <v>0</v>
      </c>
      <c r="K642" s="83">
        <v>0</v>
      </c>
      <c r="L642" s="26">
        <v>0</v>
      </c>
      <c r="M642" s="26">
        <v>0</v>
      </c>
      <c r="N642" s="27">
        <v>0</v>
      </c>
    </row>
    <row r="643" spans="2:14" x14ac:dyDescent="0.35">
      <c r="B643" s="592"/>
      <c r="C643" s="623" t="s">
        <v>172</v>
      </c>
      <c r="D643" s="90" t="s">
        <v>29</v>
      </c>
      <c r="E643" s="55">
        <v>0</v>
      </c>
      <c r="F643" s="18">
        <v>0</v>
      </c>
      <c r="G643" s="18">
        <v>0</v>
      </c>
      <c r="H643" s="18">
        <v>0</v>
      </c>
      <c r="I643" s="18">
        <v>0</v>
      </c>
      <c r="J643" s="19">
        <v>0</v>
      </c>
      <c r="K643" s="55">
        <v>0</v>
      </c>
      <c r="L643" s="18">
        <v>0</v>
      </c>
      <c r="M643" s="18">
        <v>0</v>
      </c>
      <c r="N643" s="19">
        <v>0</v>
      </c>
    </row>
    <row r="644" spans="2:14" ht="15.75" customHeight="1" thickBot="1" x14ac:dyDescent="0.4">
      <c r="B644" s="592"/>
      <c r="C644" s="624"/>
      <c r="D644" s="88" t="s">
        <v>30</v>
      </c>
      <c r="E644" s="45">
        <v>0</v>
      </c>
      <c r="F644" s="26">
        <v>0</v>
      </c>
      <c r="G644" s="26">
        <v>0</v>
      </c>
      <c r="H644" s="26">
        <v>0</v>
      </c>
      <c r="I644" s="26">
        <v>0</v>
      </c>
      <c r="J644" s="27">
        <v>0</v>
      </c>
      <c r="K644" s="45">
        <v>0</v>
      </c>
      <c r="L644" s="26">
        <v>0</v>
      </c>
      <c r="M644" s="26">
        <v>0</v>
      </c>
      <c r="N644" s="27">
        <v>0</v>
      </c>
    </row>
    <row r="645" spans="2:14" x14ac:dyDescent="0.35">
      <c r="B645" s="592"/>
      <c r="C645" s="623" t="s">
        <v>162</v>
      </c>
      <c r="D645" s="90" t="s">
        <v>29</v>
      </c>
      <c r="E645" s="55">
        <v>0</v>
      </c>
      <c r="F645" s="18">
        <v>0</v>
      </c>
      <c r="G645" s="18">
        <v>0</v>
      </c>
      <c r="H645" s="18">
        <v>0</v>
      </c>
      <c r="I645" s="18">
        <v>0</v>
      </c>
      <c r="J645" s="19">
        <v>0</v>
      </c>
      <c r="K645" s="55">
        <v>0</v>
      </c>
      <c r="L645" s="18">
        <v>0</v>
      </c>
      <c r="M645" s="18">
        <v>0</v>
      </c>
      <c r="N645" s="19">
        <v>0</v>
      </c>
    </row>
    <row r="646" spans="2:14" ht="15.75" customHeight="1" thickBot="1" x14ac:dyDescent="0.4">
      <c r="B646" s="592"/>
      <c r="C646" s="624"/>
      <c r="D646" s="88" t="s">
        <v>30</v>
      </c>
      <c r="E646" s="45">
        <v>0</v>
      </c>
      <c r="F646" s="26">
        <v>0</v>
      </c>
      <c r="G646" s="26">
        <v>0</v>
      </c>
      <c r="H646" s="26">
        <v>0</v>
      </c>
      <c r="I646" s="26">
        <v>0</v>
      </c>
      <c r="J646" s="27">
        <v>0</v>
      </c>
      <c r="K646" s="45">
        <v>0</v>
      </c>
      <c r="L646" s="26">
        <v>0</v>
      </c>
      <c r="M646" s="26">
        <v>0</v>
      </c>
      <c r="N646" s="27">
        <v>0</v>
      </c>
    </row>
    <row r="647" spans="2:14" x14ac:dyDescent="0.35">
      <c r="B647" s="592"/>
      <c r="C647" s="623" t="s">
        <v>163</v>
      </c>
      <c r="D647" s="90" t="s">
        <v>29</v>
      </c>
      <c r="E647" s="55">
        <v>0</v>
      </c>
      <c r="F647" s="18">
        <v>0</v>
      </c>
      <c r="G647" s="18">
        <v>0</v>
      </c>
      <c r="H647" s="18">
        <v>0</v>
      </c>
      <c r="I647" s="18">
        <v>0</v>
      </c>
      <c r="J647" s="19">
        <v>0</v>
      </c>
      <c r="K647" s="55">
        <v>0</v>
      </c>
      <c r="L647" s="18">
        <v>0</v>
      </c>
      <c r="M647" s="18">
        <v>0</v>
      </c>
      <c r="N647" s="19">
        <v>0</v>
      </c>
    </row>
    <row r="648" spans="2:14" ht="15.75" customHeight="1" thickBot="1" x14ac:dyDescent="0.4">
      <c r="B648" s="592"/>
      <c r="C648" s="624"/>
      <c r="D648" s="88" t="s">
        <v>30</v>
      </c>
      <c r="E648" s="45">
        <v>0</v>
      </c>
      <c r="F648" s="26">
        <v>0</v>
      </c>
      <c r="G648" s="26">
        <v>0</v>
      </c>
      <c r="H648" s="26">
        <v>0</v>
      </c>
      <c r="I648" s="26">
        <v>0</v>
      </c>
      <c r="J648" s="27">
        <v>0</v>
      </c>
      <c r="K648" s="45">
        <v>0</v>
      </c>
      <c r="L648" s="26">
        <v>0</v>
      </c>
      <c r="M648" s="26">
        <v>0</v>
      </c>
      <c r="N648" s="27">
        <v>0</v>
      </c>
    </row>
    <row r="649" spans="2:14" ht="20.25" customHeight="1" x14ac:dyDescent="0.35">
      <c r="B649" s="592"/>
      <c r="C649" s="620" t="s">
        <v>164</v>
      </c>
      <c r="D649" s="89" t="s">
        <v>0</v>
      </c>
      <c r="E649" s="55">
        <v>0</v>
      </c>
      <c r="F649" s="18">
        <v>0</v>
      </c>
      <c r="G649" s="18">
        <v>0</v>
      </c>
      <c r="H649" s="18">
        <v>0</v>
      </c>
      <c r="I649" s="18">
        <v>0</v>
      </c>
      <c r="J649" s="19">
        <v>0</v>
      </c>
      <c r="K649" s="55">
        <v>0</v>
      </c>
      <c r="L649" s="18">
        <v>0</v>
      </c>
      <c r="M649" s="18">
        <v>0</v>
      </c>
      <c r="N649" s="19">
        <v>0</v>
      </c>
    </row>
    <row r="650" spans="2:14" ht="15.75" customHeight="1" thickBot="1" x14ac:dyDescent="0.4">
      <c r="B650" s="592"/>
      <c r="C650" s="622"/>
      <c r="D650" s="88" t="s">
        <v>1</v>
      </c>
      <c r="E650" s="126">
        <v>0</v>
      </c>
      <c r="F650" s="26">
        <v>0</v>
      </c>
      <c r="G650" s="26">
        <v>0</v>
      </c>
      <c r="H650" s="26">
        <v>0</v>
      </c>
      <c r="I650" s="26">
        <v>0</v>
      </c>
      <c r="J650" s="27">
        <v>0</v>
      </c>
      <c r="K650" s="126">
        <v>0</v>
      </c>
      <c r="L650" s="26">
        <v>0</v>
      </c>
      <c r="M650" s="26">
        <v>0</v>
      </c>
      <c r="N650" s="27">
        <v>0</v>
      </c>
    </row>
    <row r="651" spans="2:14" ht="20.25" customHeight="1" x14ac:dyDescent="0.35">
      <c r="B651" s="592"/>
      <c r="C651" s="620" t="s">
        <v>165</v>
      </c>
      <c r="D651" s="197" t="s">
        <v>10</v>
      </c>
      <c r="E651" s="55">
        <v>0</v>
      </c>
      <c r="F651" s="18">
        <v>0</v>
      </c>
      <c r="G651" s="18">
        <v>0</v>
      </c>
      <c r="H651" s="18">
        <v>0</v>
      </c>
      <c r="I651" s="18">
        <v>0</v>
      </c>
      <c r="J651" s="19">
        <v>0</v>
      </c>
      <c r="K651" s="55">
        <v>0</v>
      </c>
      <c r="L651" s="18">
        <v>0</v>
      </c>
      <c r="M651" s="18">
        <v>0</v>
      </c>
      <c r="N651" s="19">
        <v>0</v>
      </c>
    </row>
    <row r="652" spans="2:14" ht="19.5" customHeight="1" x14ac:dyDescent="0.35">
      <c r="B652" s="592"/>
      <c r="C652" s="621"/>
      <c r="D652" s="81" t="s">
        <v>11</v>
      </c>
      <c r="E652" s="55">
        <v>0</v>
      </c>
      <c r="F652" s="18">
        <v>0</v>
      </c>
      <c r="G652" s="18">
        <v>0</v>
      </c>
      <c r="H652" s="18">
        <v>0</v>
      </c>
      <c r="I652" s="18">
        <v>0</v>
      </c>
      <c r="J652" s="19">
        <v>0</v>
      </c>
      <c r="K652" s="55">
        <v>0</v>
      </c>
      <c r="L652" s="18">
        <v>0</v>
      </c>
      <c r="M652" s="18">
        <v>0</v>
      </c>
      <c r="N652" s="19">
        <v>0</v>
      </c>
    </row>
    <row r="653" spans="2:14" ht="19.5" customHeight="1" x14ac:dyDescent="0.35">
      <c r="B653" s="592"/>
      <c r="C653" s="621"/>
      <c r="D653" s="81" t="s">
        <v>12</v>
      </c>
      <c r="E653" s="55">
        <v>0</v>
      </c>
      <c r="F653" s="18">
        <v>0</v>
      </c>
      <c r="G653" s="18">
        <v>0</v>
      </c>
      <c r="H653" s="18">
        <v>0</v>
      </c>
      <c r="I653" s="18">
        <v>0</v>
      </c>
      <c r="J653" s="19">
        <v>0</v>
      </c>
      <c r="K653" s="55">
        <v>0</v>
      </c>
      <c r="L653" s="18">
        <v>0</v>
      </c>
      <c r="M653" s="18">
        <v>0</v>
      </c>
      <c r="N653" s="19">
        <v>0</v>
      </c>
    </row>
    <row r="654" spans="2:14" ht="18.600000000000001" customHeight="1" thickBot="1" x14ac:dyDescent="0.4">
      <c r="B654" s="592"/>
      <c r="C654" s="622"/>
      <c r="D654" s="108" t="s">
        <v>13</v>
      </c>
      <c r="E654" s="126">
        <v>0</v>
      </c>
      <c r="F654" s="26">
        <v>0</v>
      </c>
      <c r="G654" s="26">
        <v>0</v>
      </c>
      <c r="H654" s="26">
        <v>0</v>
      </c>
      <c r="I654" s="26">
        <v>0</v>
      </c>
      <c r="J654" s="27">
        <v>0</v>
      </c>
      <c r="K654" s="126">
        <v>0</v>
      </c>
      <c r="L654" s="26">
        <v>0</v>
      </c>
      <c r="M654" s="26">
        <v>0</v>
      </c>
      <c r="N654" s="27">
        <v>0</v>
      </c>
    </row>
    <row r="655" spans="2:14" ht="20.25" customHeight="1" x14ac:dyDescent="0.35">
      <c r="B655" s="592"/>
      <c r="C655" s="620" t="s">
        <v>166</v>
      </c>
      <c r="D655" s="191" t="s">
        <v>29</v>
      </c>
      <c r="E655" s="55">
        <v>0</v>
      </c>
      <c r="F655" s="18">
        <v>0</v>
      </c>
      <c r="G655" s="18">
        <v>0</v>
      </c>
      <c r="H655" s="18">
        <v>0</v>
      </c>
      <c r="I655" s="18">
        <v>0</v>
      </c>
      <c r="J655" s="19">
        <v>0</v>
      </c>
      <c r="K655" s="55">
        <v>0</v>
      </c>
      <c r="L655" s="18">
        <v>0</v>
      </c>
      <c r="M655" s="18">
        <v>0</v>
      </c>
      <c r="N655" s="19">
        <v>0</v>
      </c>
    </row>
    <row r="656" spans="2:14" ht="15.75" customHeight="1" thickBot="1" x14ac:dyDescent="0.4">
      <c r="B656" s="592"/>
      <c r="C656" s="622"/>
      <c r="D656" s="187" t="s">
        <v>30</v>
      </c>
      <c r="E656" s="126">
        <v>0</v>
      </c>
      <c r="F656" s="26">
        <v>0</v>
      </c>
      <c r="G656" s="26">
        <v>0</v>
      </c>
      <c r="H656" s="26">
        <v>0</v>
      </c>
      <c r="I656" s="26">
        <v>0</v>
      </c>
      <c r="J656" s="27">
        <v>0</v>
      </c>
      <c r="K656" s="126">
        <v>0</v>
      </c>
      <c r="L656" s="26">
        <v>0</v>
      </c>
      <c r="M656" s="26">
        <v>0</v>
      </c>
      <c r="N656" s="27">
        <v>0</v>
      </c>
    </row>
    <row r="657" spans="1:53" ht="18.600000000000001" customHeight="1" x14ac:dyDescent="0.35">
      <c r="B657" s="592"/>
      <c r="C657" s="615" t="s">
        <v>167</v>
      </c>
      <c r="D657" s="86" t="s">
        <v>120</v>
      </c>
      <c r="E657" s="55">
        <v>0</v>
      </c>
      <c r="F657" s="18">
        <v>0</v>
      </c>
      <c r="G657" s="18">
        <v>0</v>
      </c>
      <c r="H657" s="18">
        <v>0</v>
      </c>
      <c r="I657" s="18">
        <v>0</v>
      </c>
      <c r="J657" s="19">
        <v>0</v>
      </c>
      <c r="K657" s="55">
        <v>0</v>
      </c>
      <c r="L657" s="18">
        <v>0</v>
      </c>
      <c r="M657" s="18">
        <v>0</v>
      </c>
      <c r="N657" s="19">
        <v>0</v>
      </c>
    </row>
    <row r="658" spans="1:53" ht="17.100000000000001" customHeight="1" x14ac:dyDescent="0.35">
      <c r="B658" s="592"/>
      <c r="C658" s="621"/>
      <c r="D658" s="90" t="s">
        <v>103</v>
      </c>
      <c r="E658" s="55">
        <v>0</v>
      </c>
      <c r="F658" s="18">
        <v>0</v>
      </c>
      <c r="G658" s="18">
        <v>0</v>
      </c>
      <c r="H658" s="18">
        <v>0</v>
      </c>
      <c r="I658" s="18">
        <v>0</v>
      </c>
      <c r="J658" s="19">
        <v>0</v>
      </c>
      <c r="K658" s="55">
        <v>0</v>
      </c>
      <c r="L658" s="18">
        <v>0</v>
      </c>
      <c r="M658" s="18">
        <v>0</v>
      </c>
      <c r="N658" s="19">
        <v>0</v>
      </c>
    </row>
    <row r="659" spans="1:53" ht="16.5" customHeight="1" thickBot="1" x14ac:dyDescent="0.4">
      <c r="B659" s="592"/>
      <c r="C659" s="616"/>
      <c r="D659" s="88" t="s">
        <v>122</v>
      </c>
      <c r="E659" s="83">
        <v>0</v>
      </c>
      <c r="F659" s="26">
        <v>0</v>
      </c>
      <c r="G659" s="26">
        <v>0</v>
      </c>
      <c r="H659" s="26">
        <v>0</v>
      </c>
      <c r="I659" s="26">
        <v>0</v>
      </c>
      <c r="J659" s="27">
        <v>0</v>
      </c>
      <c r="K659" s="83">
        <v>0</v>
      </c>
      <c r="L659" s="26">
        <v>0</v>
      </c>
      <c r="M659" s="26">
        <v>0</v>
      </c>
      <c r="N659" s="27">
        <v>0</v>
      </c>
    </row>
    <row r="660" spans="1:53" ht="19.5" customHeight="1" x14ac:dyDescent="0.35">
      <c r="B660" s="592"/>
      <c r="C660" s="620" t="s">
        <v>183</v>
      </c>
      <c r="D660" s="197" t="s">
        <v>10</v>
      </c>
      <c r="E660" s="55">
        <v>0</v>
      </c>
      <c r="F660" s="18">
        <v>0</v>
      </c>
      <c r="G660" s="18">
        <v>0</v>
      </c>
      <c r="H660" s="18">
        <v>0</v>
      </c>
      <c r="I660" s="18">
        <v>0</v>
      </c>
      <c r="J660" s="19">
        <v>0</v>
      </c>
      <c r="K660" s="55">
        <v>0</v>
      </c>
      <c r="L660" s="18">
        <v>0</v>
      </c>
      <c r="M660" s="18">
        <v>0</v>
      </c>
      <c r="N660" s="19">
        <v>0</v>
      </c>
    </row>
    <row r="661" spans="1:53" ht="15.6" customHeight="1" x14ac:dyDescent="0.35">
      <c r="B661" s="592"/>
      <c r="C661" s="621"/>
      <c r="D661" s="81" t="s">
        <v>11</v>
      </c>
      <c r="E661" s="55">
        <v>0</v>
      </c>
      <c r="F661" s="18">
        <v>0</v>
      </c>
      <c r="G661" s="18">
        <v>0</v>
      </c>
      <c r="H661" s="18">
        <v>0</v>
      </c>
      <c r="I661" s="18">
        <v>0</v>
      </c>
      <c r="J661" s="19">
        <v>0</v>
      </c>
      <c r="K661" s="55">
        <v>0</v>
      </c>
      <c r="L661" s="18">
        <v>0</v>
      </c>
      <c r="M661" s="18">
        <v>0</v>
      </c>
      <c r="N661" s="19">
        <v>0</v>
      </c>
    </row>
    <row r="662" spans="1:53" ht="17.100000000000001" customHeight="1" x14ac:dyDescent="0.35">
      <c r="B662" s="592"/>
      <c r="C662" s="621"/>
      <c r="D662" s="81" t="s">
        <v>12</v>
      </c>
      <c r="E662" s="55">
        <v>0</v>
      </c>
      <c r="F662" s="18">
        <v>0</v>
      </c>
      <c r="G662" s="18">
        <v>0</v>
      </c>
      <c r="H662" s="18">
        <v>0</v>
      </c>
      <c r="I662" s="18">
        <v>0</v>
      </c>
      <c r="J662" s="19">
        <v>0</v>
      </c>
      <c r="K662" s="55">
        <v>0</v>
      </c>
      <c r="L662" s="18">
        <v>0</v>
      </c>
      <c r="M662" s="18">
        <v>0</v>
      </c>
      <c r="N662" s="19">
        <v>0</v>
      </c>
    </row>
    <row r="663" spans="1:53" ht="17.45" customHeight="1" x14ac:dyDescent="0.35">
      <c r="B663" s="592"/>
      <c r="C663" s="621"/>
      <c r="D663" s="81" t="s">
        <v>13</v>
      </c>
      <c r="E663" s="55">
        <v>0</v>
      </c>
      <c r="F663" s="18">
        <v>0</v>
      </c>
      <c r="G663" s="18">
        <v>0</v>
      </c>
      <c r="H663" s="18">
        <v>0</v>
      </c>
      <c r="I663" s="18">
        <v>0</v>
      </c>
      <c r="J663" s="19">
        <v>0</v>
      </c>
      <c r="K663" s="55">
        <v>0</v>
      </c>
      <c r="L663" s="18">
        <v>0</v>
      </c>
      <c r="M663" s="18">
        <v>0</v>
      </c>
      <c r="N663" s="19">
        <v>0</v>
      </c>
    </row>
    <row r="664" spans="1:53" ht="21" customHeight="1" thickBot="1" x14ac:dyDescent="0.4">
      <c r="B664" s="592"/>
      <c r="C664" s="622"/>
      <c r="D664" s="81" t="s">
        <v>169</v>
      </c>
      <c r="E664" s="126">
        <v>0</v>
      </c>
      <c r="F664" s="26">
        <v>0</v>
      </c>
      <c r="G664" s="26">
        <v>0</v>
      </c>
      <c r="H664" s="26">
        <v>0</v>
      </c>
      <c r="I664" s="26">
        <v>0</v>
      </c>
      <c r="J664" s="27">
        <v>0</v>
      </c>
      <c r="K664" s="126">
        <v>0</v>
      </c>
      <c r="L664" s="26">
        <v>0</v>
      </c>
      <c r="M664" s="26">
        <v>0</v>
      </c>
      <c r="N664" s="27">
        <v>0</v>
      </c>
    </row>
    <row r="665" spans="1:53" ht="20.25" customHeight="1" x14ac:dyDescent="0.35">
      <c r="B665" s="592"/>
      <c r="C665" s="620" t="s">
        <v>168</v>
      </c>
      <c r="D665" s="191" t="s">
        <v>29</v>
      </c>
      <c r="E665" s="55">
        <v>0</v>
      </c>
      <c r="F665" s="18">
        <v>0</v>
      </c>
      <c r="G665" s="18">
        <v>0</v>
      </c>
      <c r="H665" s="18">
        <v>0</v>
      </c>
      <c r="I665" s="18">
        <v>0</v>
      </c>
      <c r="J665" s="19">
        <v>0</v>
      </c>
      <c r="K665" s="55">
        <v>0</v>
      </c>
      <c r="L665" s="18">
        <v>0</v>
      </c>
      <c r="M665" s="18">
        <v>0</v>
      </c>
      <c r="N665" s="19">
        <v>0</v>
      </c>
    </row>
    <row r="666" spans="1:53" ht="15.75" customHeight="1" thickBot="1" x14ac:dyDescent="0.4">
      <c r="B666" s="592"/>
      <c r="C666" s="622"/>
      <c r="D666" s="187" t="s">
        <v>30</v>
      </c>
      <c r="E666" s="126">
        <v>0</v>
      </c>
      <c r="F666" s="26">
        <v>0</v>
      </c>
      <c r="G666" s="26">
        <v>0</v>
      </c>
      <c r="H666" s="26">
        <v>0</v>
      </c>
      <c r="I666" s="26">
        <v>0</v>
      </c>
      <c r="J666" s="27">
        <v>0</v>
      </c>
      <c r="K666" s="126">
        <v>0</v>
      </c>
      <c r="L666" s="26">
        <v>0</v>
      </c>
      <c r="M666" s="26">
        <v>0</v>
      </c>
      <c r="N666" s="27">
        <v>0</v>
      </c>
    </row>
    <row r="667" spans="1:53" ht="20.25" customHeight="1" x14ac:dyDescent="0.35">
      <c r="B667" s="592"/>
      <c r="C667" s="620" t="s">
        <v>168</v>
      </c>
      <c r="D667" s="191" t="s">
        <v>170</v>
      </c>
      <c r="E667" s="55">
        <v>0</v>
      </c>
      <c r="F667" s="18">
        <v>0</v>
      </c>
      <c r="G667" s="18">
        <v>0</v>
      </c>
      <c r="H667" s="18">
        <v>0</v>
      </c>
      <c r="I667" s="18">
        <v>0</v>
      </c>
      <c r="J667" s="19">
        <v>0</v>
      </c>
      <c r="K667" s="55">
        <v>0</v>
      </c>
      <c r="L667" s="18">
        <v>0</v>
      </c>
      <c r="M667" s="18">
        <v>0</v>
      </c>
      <c r="N667" s="19">
        <v>0</v>
      </c>
    </row>
    <row r="668" spans="1:53" ht="19.5" customHeight="1" thickBot="1" x14ac:dyDescent="0.4">
      <c r="B668" s="592"/>
      <c r="C668" s="622"/>
      <c r="D668" s="187" t="s">
        <v>171</v>
      </c>
      <c r="E668" s="126">
        <v>0</v>
      </c>
      <c r="F668" s="26">
        <v>0</v>
      </c>
      <c r="G668" s="26">
        <v>0</v>
      </c>
      <c r="H668" s="26">
        <v>0</v>
      </c>
      <c r="I668" s="26">
        <v>0</v>
      </c>
      <c r="J668" s="27">
        <v>0</v>
      </c>
      <c r="K668" s="126">
        <v>0</v>
      </c>
      <c r="L668" s="26">
        <v>0</v>
      </c>
      <c r="M668" s="26">
        <v>0</v>
      </c>
      <c r="N668" s="27">
        <v>0</v>
      </c>
    </row>
    <row r="669" spans="1:53" ht="15.75" customHeight="1" x14ac:dyDescent="0.35">
      <c r="B669" s="592"/>
      <c r="C669" s="615" t="s">
        <v>182</v>
      </c>
      <c r="D669" s="86" t="s">
        <v>120</v>
      </c>
      <c r="E669" s="55">
        <v>0</v>
      </c>
      <c r="F669" s="18">
        <v>0</v>
      </c>
      <c r="G669" s="18">
        <v>0</v>
      </c>
      <c r="H669" s="18">
        <v>0</v>
      </c>
      <c r="I669" s="18">
        <v>0</v>
      </c>
      <c r="J669" s="19">
        <v>0</v>
      </c>
      <c r="K669" s="55">
        <v>0</v>
      </c>
      <c r="L669" s="18">
        <v>0</v>
      </c>
      <c r="M669" s="18">
        <v>0</v>
      </c>
      <c r="N669" s="19">
        <v>0</v>
      </c>
    </row>
    <row r="670" spans="1:53" ht="20.25" customHeight="1" x14ac:dyDescent="0.35">
      <c r="B670" s="592"/>
      <c r="C670" s="621"/>
      <c r="D670" s="90" t="s">
        <v>103</v>
      </c>
      <c r="E670" s="55">
        <v>0</v>
      </c>
      <c r="F670" s="18">
        <v>0</v>
      </c>
      <c r="G670" s="18">
        <v>0</v>
      </c>
      <c r="H670" s="18">
        <v>0</v>
      </c>
      <c r="I670" s="18">
        <v>0</v>
      </c>
      <c r="J670" s="19">
        <v>0</v>
      </c>
      <c r="K670" s="55">
        <v>0</v>
      </c>
      <c r="L670" s="18">
        <v>0</v>
      </c>
      <c r="M670" s="18">
        <v>0</v>
      </c>
      <c r="N670" s="19">
        <v>0</v>
      </c>
    </row>
    <row r="671" spans="1:53" ht="22.5" customHeight="1" thickBot="1" x14ac:dyDescent="0.4">
      <c r="B671" s="593"/>
      <c r="C671" s="616"/>
      <c r="D671" s="88" t="s">
        <v>122</v>
      </c>
      <c r="E671" s="83">
        <v>0</v>
      </c>
      <c r="F671" s="26">
        <v>0</v>
      </c>
      <c r="G671" s="26">
        <v>0</v>
      </c>
      <c r="H671" s="26">
        <v>0</v>
      </c>
      <c r="I671" s="26">
        <v>0</v>
      </c>
      <c r="J671" s="27">
        <v>0</v>
      </c>
      <c r="K671" s="83">
        <v>0</v>
      </c>
      <c r="L671" s="26">
        <v>0</v>
      </c>
      <c r="M671" s="26">
        <v>0</v>
      </c>
      <c r="N671" s="27">
        <v>0</v>
      </c>
    </row>
    <row r="672" spans="1:53" s="270" customFormat="1" ht="21" customHeight="1" thickBot="1" x14ac:dyDescent="0.4">
      <c r="A672" s="264"/>
      <c r="B672" s="266"/>
      <c r="C672" s="267"/>
      <c r="D672" s="267"/>
      <c r="E672" s="268"/>
      <c r="F672" s="268"/>
      <c r="G672" s="268"/>
      <c r="H672" s="268"/>
      <c r="I672" s="268"/>
      <c r="J672" s="268"/>
      <c r="K672" s="268"/>
      <c r="L672" s="269"/>
      <c r="M672" s="268"/>
      <c r="N672" s="268"/>
      <c r="O672" s="264"/>
      <c r="P672" s="264"/>
      <c r="Q672" s="264"/>
      <c r="R672" s="264"/>
      <c r="S672" s="264"/>
      <c r="T672" s="264"/>
      <c r="U672" s="264"/>
      <c r="V672" s="264"/>
      <c r="W672" s="264"/>
      <c r="X672" s="264"/>
      <c r="Y672" s="264"/>
      <c r="Z672" s="264"/>
      <c r="AA672" s="264"/>
      <c r="AB672" s="264"/>
      <c r="AC672" s="264"/>
      <c r="AD672" s="264"/>
      <c r="AE672" s="264"/>
      <c r="AF672" s="264"/>
      <c r="AG672" s="264"/>
      <c r="AH672" s="264"/>
      <c r="AI672" s="264"/>
      <c r="AJ672" s="264"/>
      <c r="AK672" s="264"/>
      <c r="AL672" s="264"/>
      <c r="AM672" s="264"/>
      <c r="AN672" s="264"/>
      <c r="AO672" s="264"/>
      <c r="AP672" s="264"/>
      <c r="AQ672" s="264"/>
      <c r="AR672" s="264"/>
      <c r="AS672" s="264"/>
      <c r="AT672" s="264"/>
      <c r="AU672" s="264"/>
      <c r="AV672" s="264"/>
      <c r="AW672" s="264"/>
      <c r="AX672" s="264"/>
      <c r="AY672" s="264"/>
      <c r="AZ672" s="264"/>
      <c r="BA672" s="264"/>
    </row>
    <row r="673" spans="2:14" ht="58.5" customHeight="1" thickBot="1" x14ac:dyDescent="0.55000000000000004">
      <c r="B673" s="205" t="s">
        <v>9</v>
      </c>
      <c r="C673" s="205" t="s">
        <v>51</v>
      </c>
      <c r="D673" s="208" t="s">
        <v>52</v>
      </c>
      <c r="E673" s="73" t="s">
        <v>192</v>
      </c>
      <c r="F673" s="7" t="s">
        <v>193</v>
      </c>
      <c r="G673" s="7" t="s">
        <v>194</v>
      </c>
      <c r="H673" s="7" t="s">
        <v>195</v>
      </c>
      <c r="I673" s="7" t="s">
        <v>196</v>
      </c>
      <c r="J673" s="8" t="s">
        <v>197</v>
      </c>
      <c r="K673" s="74" t="s">
        <v>23</v>
      </c>
      <c r="L673" s="75" t="s">
        <v>21</v>
      </c>
      <c r="M673" s="74" t="s">
        <v>22</v>
      </c>
      <c r="N673" s="8" t="s">
        <v>24</v>
      </c>
    </row>
    <row r="674" spans="2:14" ht="21.95" customHeight="1" thickBot="1" x14ac:dyDescent="0.4">
      <c r="B674" s="591" t="s">
        <v>238</v>
      </c>
      <c r="C674" s="116" t="s">
        <v>205</v>
      </c>
      <c r="D674" s="117" t="s">
        <v>204</v>
      </c>
      <c r="E674" s="310" t="e">
        <f t="shared" ref="E674" si="29">SUM(E675:E676)/SUM(E170:E171)*100</f>
        <v>#DIV/0!</v>
      </c>
      <c r="F674" s="271">
        <f t="shared" ref="F674" si="30">SUM(F675:F676)/SUM(F170:F171)*100</f>
        <v>0</v>
      </c>
      <c r="G674" s="271">
        <f t="shared" ref="G674:N674" si="31">SUM(G675:G676)/SUM(G170:G171)*100</f>
        <v>0</v>
      </c>
      <c r="H674" s="271">
        <f t="shared" si="31"/>
        <v>0</v>
      </c>
      <c r="I674" s="271">
        <f t="shared" si="31"/>
        <v>0</v>
      </c>
      <c r="J674" s="311">
        <f t="shared" si="31"/>
        <v>0</v>
      </c>
      <c r="K674" s="310" t="e">
        <f t="shared" si="31"/>
        <v>#DIV/0!</v>
      </c>
      <c r="L674" s="271">
        <f t="shared" si="31"/>
        <v>0</v>
      </c>
      <c r="M674" s="271" t="e">
        <f t="shared" si="31"/>
        <v>#DIV/0!</v>
      </c>
      <c r="N674" s="312">
        <f t="shared" si="31"/>
        <v>0</v>
      </c>
    </row>
    <row r="675" spans="2:14" ht="15" customHeight="1" x14ac:dyDescent="0.35">
      <c r="B675" s="592"/>
      <c r="C675" s="615" t="s">
        <v>2</v>
      </c>
      <c r="D675" s="76" t="s">
        <v>0</v>
      </c>
      <c r="E675" s="48">
        <v>0</v>
      </c>
      <c r="F675" s="18">
        <v>0</v>
      </c>
      <c r="G675" s="18">
        <v>0</v>
      </c>
      <c r="H675" s="18">
        <v>0</v>
      </c>
      <c r="I675" s="18">
        <v>0</v>
      </c>
      <c r="J675" s="19">
        <v>0</v>
      </c>
      <c r="K675" s="55">
        <v>0</v>
      </c>
      <c r="L675" s="18">
        <v>0</v>
      </c>
      <c r="M675" s="18">
        <v>0</v>
      </c>
      <c r="N675" s="19">
        <v>0</v>
      </c>
    </row>
    <row r="676" spans="2:14" ht="15.75" customHeight="1" thickBot="1" x14ac:dyDescent="0.4">
      <c r="B676" s="592"/>
      <c r="C676" s="616"/>
      <c r="D676" s="77" t="s">
        <v>1</v>
      </c>
      <c r="E676" s="24">
        <v>0</v>
      </c>
      <c r="F676" s="22">
        <v>0</v>
      </c>
      <c r="G676" s="22">
        <v>0</v>
      </c>
      <c r="H676" s="22">
        <v>0</v>
      </c>
      <c r="I676" s="22">
        <v>0</v>
      </c>
      <c r="J676" s="61">
        <v>0</v>
      </c>
      <c r="K676" s="78">
        <v>0</v>
      </c>
      <c r="L676" s="22">
        <v>0</v>
      </c>
      <c r="M676" s="22">
        <v>0</v>
      </c>
      <c r="N676" s="27">
        <v>0</v>
      </c>
    </row>
    <row r="677" spans="2:14" ht="15.75" customHeight="1" x14ac:dyDescent="0.35">
      <c r="B677" s="592"/>
      <c r="C677" s="615" t="s">
        <v>25</v>
      </c>
      <c r="D677" s="79" t="s">
        <v>3</v>
      </c>
      <c r="E677" s="16">
        <v>0</v>
      </c>
      <c r="F677" s="14">
        <v>0</v>
      </c>
      <c r="G677" s="14">
        <v>0</v>
      </c>
      <c r="H677" s="14">
        <v>0</v>
      </c>
      <c r="I677" s="14">
        <v>0</v>
      </c>
      <c r="J677" s="32">
        <v>0</v>
      </c>
      <c r="K677" s="80">
        <v>0</v>
      </c>
      <c r="L677" s="14">
        <v>0</v>
      </c>
      <c r="M677" s="14">
        <v>0</v>
      </c>
      <c r="N677" s="32">
        <v>0</v>
      </c>
    </row>
    <row r="678" spans="2:14" ht="15.75" customHeight="1" x14ac:dyDescent="0.35">
      <c r="B678" s="592"/>
      <c r="C678" s="617"/>
      <c r="D678" s="105" t="s">
        <v>5</v>
      </c>
      <c r="E678" s="37">
        <v>0</v>
      </c>
      <c r="F678" s="35">
        <v>0</v>
      </c>
      <c r="G678" s="35">
        <v>0</v>
      </c>
      <c r="H678" s="35">
        <v>0</v>
      </c>
      <c r="I678" s="35">
        <v>0</v>
      </c>
      <c r="J678" s="39">
        <v>0</v>
      </c>
      <c r="K678" s="57">
        <v>0</v>
      </c>
      <c r="L678" s="35">
        <v>0</v>
      </c>
      <c r="M678" s="35">
        <v>0</v>
      </c>
      <c r="N678" s="39">
        <v>0</v>
      </c>
    </row>
    <row r="679" spans="2:14" ht="15.75" customHeight="1" x14ac:dyDescent="0.35">
      <c r="B679" s="592"/>
      <c r="C679" s="617"/>
      <c r="D679" s="105" t="s">
        <v>6</v>
      </c>
      <c r="E679" s="37">
        <v>0</v>
      </c>
      <c r="F679" s="35">
        <v>0</v>
      </c>
      <c r="G679" s="35">
        <v>0</v>
      </c>
      <c r="H679" s="35">
        <v>0</v>
      </c>
      <c r="I679" s="35">
        <v>0</v>
      </c>
      <c r="J679" s="39">
        <v>0</v>
      </c>
      <c r="K679" s="57">
        <v>0</v>
      </c>
      <c r="L679" s="35">
        <v>0</v>
      </c>
      <c r="M679" s="35">
        <v>0</v>
      </c>
      <c r="N679" s="39">
        <v>0</v>
      </c>
    </row>
    <row r="680" spans="2:14" ht="15.75" customHeight="1" thickBot="1" x14ac:dyDescent="0.4">
      <c r="B680" s="592"/>
      <c r="C680" s="616"/>
      <c r="D680" s="108" t="s">
        <v>4</v>
      </c>
      <c r="E680" s="45">
        <v>0</v>
      </c>
      <c r="F680" s="26">
        <v>0</v>
      </c>
      <c r="G680" s="26">
        <v>0</v>
      </c>
      <c r="H680" s="26">
        <v>0</v>
      </c>
      <c r="I680" s="26">
        <v>0</v>
      </c>
      <c r="J680" s="27">
        <v>0</v>
      </c>
      <c r="K680" s="83">
        <v>0</v>
      </c>
      <c r="L680" s="26">
        <v>0</v>
      </c>
      <c r="M680" s="26">
        <v>0</v>
      </c>
      <c r="N680" s="27">
        <v>0</v>
      </c>
    </row>
    <row r="681" spans="2:14" x14ac:dyDescent="0.35">
      <c r="B681" s="592"/>
      <c r="C681" s="615" t="s">
        <v>26</v>
      </c>
      <c r="D681" s="84" t="s">
        <v>7</v>
      </c>
      <c r="E681" s="48">
        <v>0</v>
      </c>
      <c r="F681" s="18">
        <v>0</v>
      </c>
      <c r="G681" s="18">
        <v>0</v>
      </c>
      <c r="H681" s="18">
        <v>0</v>
      </c>
      <c r="I681" s="18">
        <v>0</v>
      </c>
      <c r="J681" s="19">
        <v>0</v>
      </c>
      <c r="K681" s="55">
        <v>0</v>
      </c>
      <c r="L681" s="18">
        <v>0</v>
      </c>
      <c r="M681" s="18">
        <v>0</v>
      </c>
      <c r="N681" s="19">
        <v>0</v>
      </c>
    </row>
    <row r="682" spans="2:14" ht="16.5" customHeight="1" thickBot="1" x14ac:dyDescent="0.4">
      <c r="B682" s="592"/>
      <c r="C682" s="616"/>
      <c r="D682" s="85" t="s">
        <v>8</v>
      </c>
      <c r="E682" s="45">
        <v>0</v>
      </c>
      <c r="F682" s="26">
        <v>0</v>
      </c>
      <c r="G682" s="26">
        <v>0</v>
      </c>
      <c r="H682" s="26">
        <v>0</v>
      </c>
      <c r="I682" s="26">
        <v>0</v>
      </c>
      <c r="J682" s="27">
        <v>0</v>
      </c>
      <c r="K682" s="83">
        <v>0</v>
      </c>
      <c r="L682" s="26">
        <v>0</v>
      </c>
      <c r="M682" s="26">
        <v>0</v>
      </c>
      <c r="N682" s="27">
        <v>0</v>
      </c>
    </row>
    <row r="683" spans="2:14" ht="16.5" customHeight="1" x14ac:dyDescent="0.35">
      <c r="B683" s="592"/>
      <c r="C683" s="618" t="s">
        <v>62</v>
      </c>
      <c r="D683" s="86" t="s">
        <v>29</v>
      </c>
      <c r="E683" s="48">
        <v>0</v>
      </c>
      <c r="F683" s="18">
        <v>0</v>
      </c>
      <c r="G683" s="18">
        <v>0</v>
      </c>
      <c r="H683" s="18">
        <v>0</v>
      </c>
      <c r="I683" s="18">
        <v>0</v>
      </c>
      <c r="J683" s="19">
        <v>0</v>
      </c>
      <c r="K683" s="55">
        <v>0</v>
      </c>
      <c r="L683" s="18">
        <v>0</v>
      </c>
      <c r="M683" s="18">
        <v>0</v>
      </c>
      <c r="N683" s="19">
        <v>0</v>
      </c>
    </row>
    <row r="684" spans="2:14" ht="12" customHeight="1" thickBot="1" x14ac:dyDescent="0.4">
      <c r="B684" s="592"/>
      <c r="C684" s="619"/>
      <c r="D684" s="85" t="s">
        <v>30</v>
      </c>
      <c r="E684" s="45">
        <v>0</v>
      </c>
      <c r="F684" s="26">
        <v>0</v>
      </c>
      <c r="G684" s="26">
        <v>0</v>
      </c>
      <c r="H684" s="26">
        <v>0</v>
      </c>
      <c r="I684" s="26">
        <v>0</v>
      </c>
      <c r="J684" s="27">
        <v>0</v>
      </c>
      <c r="K684" s="83">
        <v>0</v>
      </c>
      <c r="L684" s="26">
        <v>0</v>
      </c>
      <c r="M684" s="26">
        <v>0</v>
      </c>
      <c r="N684" s="27">
        <v>0</v>
      </c>
    </row>
    <row r="685" spans="2:14" ht="18" customHeight="1" x14ac:dyDescent="0.35">
      <c r="B685" s="592"/>
      <c r="C685" s="615" t="s">
        <v>27</v>
      </c>
      <c r="D685" s="86" t="s">
        <v>31</v>
      </c>
      <c r="E685" s="48">
        <v>0</v>
      </c>
      <c r="F685" s="18">
        <v>0</v>
      </c>
      <c r="G685" s="18">
        <v>0</v>
      </c>
      <c r="H685" s="18">
        <v>0</v>
      </c>
      <c r="I685" s="18">
        <v>0</v>
      </c>
      <c r="J685" s="19">
        <v>0</v>
      </c>
      <c r="K685" s="55">
        <v>0</v>
      </c>
      <c r="L685" s="18">
        <v>0</v>
      </c>
      <c r="M685" s="18">
        <v>0</v>
      </c>
      <c r="N685" s="19">
        <v>0</v>
      </c>
    </row>
    <row r="686" spans="2:14" ht="17.25" customHeight="1" x14ac:dyDescent="0.35">
      <c r="B686" s="592"/>
      <c r="C686" s="617"/>
      <c r="D686" s="87" t="s">
        <v>32</v>
      </c>
      <c r="E686" s="37">
        <v>0</v>
      </c>
      <c r="F686" s="35">
        <v>0</v>
      </c>
      <c r="G686" s="35">
        <v>0</v>
      </c>
      <c r="H686" s="35">
        <v>0</v>
      </c>
      <c r="I686" s="35">
        <v>0</v>
      </c>
      <c r="J686" s="39">
        <v>0</v>
      </c>
      <c r="K686" s="57">
        <v>0</v>
      </c>
      <c r="L686" s="35">
        <v>0</v>
      </c>
      <c r="M686" s="35">
        <v>0</v>
      </c>
      <c r="N686" s="39">
        <v>0</v>
      </c>
    </row>
    <row r="687" spans="2:14" ht="13.9" thickBot="1" x14ac:dyDescent="0.4">
      <c r="B687" s="592"/>
      <c r="C687" s="619"/>
      <c r="D687" s="88" t="s">
        <v>33</v>
      </c>
      <c r="E687" s="45">
        <v>0</v>
      </c>
      <c r="F687" s="26">
        <v>0</v>
      </c>
      <c r="G687" s="26">
        <v>0</v>
      </c>
      <c r="H687" s="26">
        <v>0</v>
      </c>
      <c r="I687" s="26">
        <v>0</v>
      </c>
      <c r="J687" s="27">
        <v>0</v>
      </c>
      <c r="K687" s="83">
        <v>0</v>
      </c>
      <c r="L687" s="26">
        <v>0</v>
      </c>
      <c r="M687" s="26">
        <v>0</v>
      </c>
      <c r="N687" s="27">
        <v>0</v>
      </c>
    </row>
    <row r="688" spans="2:14" x14ac:dyDescent="0.35">
      <c r="B688" s="592"/>
      <c r="C688" s="615" t="s">
        <v>28</v>
      </c>
      <c r="D688" s="89" t="s">
        <v>34</v>
      </c>
      <c r="E688" s="55">
        <v>0</v>
      </c>
      <c r="F688" s="18">
        <v>0</v>
      </c>
      <c r="G688" s="18">
        <v>0</v>
      </c>
      <c r="H688" s="18">
        <v>0</v>
      </c>
      <c r="I688" s="18">
        <v>0</v>
      </c>
      <c r="J688" s="19">
        <v>0</v>
      </c>
      <c r="K688" s="55">
        <v>0</v>
      </c>
      <c r="L688" s="18">
        <v>0</v>
      </c>
      <c r="M688" s="18">
        <v>0</v>
      </c>
      <c r="N688" s="19">
        <v>0</v>
      </c>
    </row>
    <row r="689" spans="1:53" x14ac:dyDescent="0.35">
      <c r="B689" s="592"/>
      <c r="C689" s="617"/>
      <c r="D689" s="90" t="s">
        <v>36</v>
      </c>
      <c r="E689" s="57">
        <v>0</v>
      </c>
      <c r="F689" s="35">
        <v>0</v>
      </c>
      <c r="G689" s="35">
        <v>0</v>
      </c>
      <c r="H689" s="35">
        <v>0</v>
      </c>
      <c r="I689" s="35">
        <v>0</v>
      </c>
      <c r="J689" s="39">
        <v>0</v>
      </c>
      <c r="K689" s="57">
        <v>0</v>
      </c>
      <c r="L689" s="35">
        <v>0</v>
      </c>
      <c r="M689" s="35">
        <v>0</v>
      </c>
      <c r="N689" s="39">
        <v>0</v>
      </c>
    </row>
    <row r="690" spans="1:53" x14ac:dyDescent="0.35">
      <c r="B690" s="592"/>
      <c r="C690" s="617"/>
      <c r="D690" s="90" t="s">
        <v>35</v>
      </c>
      <c r="E690" s="57">
        <v>0</v>
      </c>
      <c r="F690" s="35">
        <v>0</v>
      </c>
      <c r="G690" s="35">
        <v>0</v>
      </c>
      <c r="H690" s="35">
        <v>0</v>
      </c>
      <c r="I690" s="35">
        <v>0</v>
      </c>
      <c r="J690" s="39">
        <v>0</v>
      </c>
      <c r="K690" s="57">
        <v>0</v>
      </c>
      <c r="L690" s="35">
        <v>0</v>
      </c>
      <c r="M690" s="35">
        <v>0</v>
      </c>
      <c r="N690" s="39">
        <v>0</v>
      </c>
    </row>
    <row r="691" spans="1:53" ht="15.75" customHeight="1" thickBot="1" x14ac:dyDescent="0.4">
      <c r="B691" s="592"/>
      <c r="C691" s="619"/>
      <c r="D691" s="91" t="s">
        <v>37</v>
      </c>
      <c r="E691" s="45">
        <v>0</v>
      </c>
      <c r="F691" s="26">
        <v>0</v>
      </c>
      <c r="G691" s="26">
        <v>0</v>
      </c>
      <c r="H691" s="26">
        <v>0</v>
      </c>
      <c r="I691" s="26">
        <v>0</v>
      </c>
      <c r="J691" s="27">
        <v>0</v>
      </c>
      <c r="K691" s="83">
        <v>0</v>
      </c>
      <c r="L691" s="26">
        <v>0</v>
      </c>
      <c r="M691" s="26">
        <v>0</v>
      </c>
      <c r="N691" s="27">
        <v>0</v>
      </c>
    </row>
    <row r="692" spans="1:53" ht="15.75" customHeight="1" x14ac:dyDescent="0.35">
      <c r="B692" s="592"/>
      <c r="C692" s="615" t="s">
        <v>184</v>
      </c>
      <c r="D692" s="86" t="s">
        <v>72</v>
      </c>
      <c r="E692" s="55">
        <v>0</v>
      </c>
      <c r="F692" s="18">
        <v>0</v>
      </c>
      <c r="G692" s="18">
        <v>0</v>
      </c>
      <c r="H692" s="18">
        <v>0</v>
      </c>
      <c r="I692" s="18">
        <v>0</v>
      </c>
      <c r="J692" s="19">
        <v>0</v>
      </c>
      <c r="K692" s="55">
        <v>0</v>
      </c>
      <c r="L692" s="18">
        <v>0</v>
      </c>
      <c r="M692" s="18">
        <v>0</v>
      </c>
      <c r="N692" s="19">
        <v>0</v>
      </c>
    </row>
    <row r="693" spans="1:53" ht="15.75" customHeight="1" thickBot="1" x14ac:dyDescent="0.4">
      <c r="B693" s="592"/>
      <c r="C693" s="617"/>
      <c r="D693" s="88" t="s">
        <v>73</v>
      </c>
      <c r="E693" s="57">
        <v>0</v>
      </c>
      <c r="F693" s="35">
        <v>0</v>
      </c>
      <c r="G693" s="35">
        <v>0</v>
      </c>
      <c r="H693" s="35">
        <v>0</v>
      </c>
      <c r="I693" s="35">
        <v>0</v>
      </c>
      <c r="J693" s="39">
        <v>0</v>
      </c>
      <c r="K693" s="57">
        <v>0</v>
      </c>
      <c r="L693" s="35">
        <v>0</v>
      </c>
      <c r="M693" s="35">
        <v>0</v>
      </c>
      <c r="N693" s="39">
        <v>0</v>
      </c>
    </row>
    <row r="694" spans="1:53" ht="19.5" customHeight="1" x14ac:dyDescent="0.35">
      <c r="B694" s="592"/>
      <c r="C694" s="615" t="s">
        <v>185</v>
      </c>
      <c r="D694" s="198" t="s">
        <v>190</v>
      </c>
      <c r="E694" s="55">
        <v>0</v>
      </c>
      <c r="F694" s="18">
        <v>0</v>
      </c>
      <c r="G694" s="18">
        <v>0</v>
      </c>
      <c r="H694" s="18">
        <v>0</v>
      </c>
      <c r="I694" s="18">
        <v>0</v>
      </c>
      <c r="J694" s="19">
        <v>0</v>
      </c>
      <c r="K694" s="55">
        <v>0</v>
      </c>
      <c r="L694" s="18">
        <v>0</v>
      </c>
      <c r="M694" s="18">
        <v>0</v>
      </c>
      <c r="N694" s="19">
        <v>0</v>
      </c>
    </row>
    <row r="695" spans="1:53" ht="21" customHeight="1" x14ac:dyDescent="0.35">
      <c r="B695" s="592"/>
      <c r="C695" s="621"/>
      <c r="D695" s="199" t="s">
        <v>211</v>
      </c>
      <c r="E695" s="57">
        <v>0</v>
      </c>
      <c r="F695" s="35">
        <v>0</v>
      </c>
      <c r="G695" s="35">
        <v>0</v>
      </c>
      <c r="H695" s="35">
        <v>0</v>
      </c>
      <c r="I695" s="35">
        <v>0</v>
      </c>
      <c r="J695" s="39">
        <v>0</v>
      </c>
      <c r="K695" s="57">
        <v>0</v>
      </c>
      <c r="L695" s="35">
        <v>0</v>
      </c>
      <c r="M695" s="35">
        <v>0</v>
      </c>
      <c r="N695" s="39">
        <v>0</v>
      </c>
    </row>
    <row r="696" spans="1:53" ht="24.75" customHeight="1" thickBot="1" x14ac:dyDescent="0.4">
      <c r="B696" s="592"/>
      <c r="C696" s="616"/>
      <c r="D696" s="200" t="s">
        <v>253</v>
      </c>
      <c r="E696" s="83">
        <v>0</v>
      </c>
      <c r="F696" s="26">
        <v>0</v>
      </c>
      <c r="G696" s="26">
        <v>0</v>
      </c>
      <c r="H696" s="26">
        <v>0</v>
      </c>
      <c r="I696" s="26">
        <v>0</v>
      </c>
      <c r="J696" s="27">
        <v>0</v>
      </c>
      <c r="K696" s="83">
        <v>0</v>
      </c>
      <c r="L696" s="26">
        <v>0</v>
      </c>
      <c r="M696" s="26">
        <v>0</v>
      </c>
      <c r="N696" s="27">
        <v>0</v>
      </c>
    </row>
    <row r="697" spans="1:53" ht="15.75" customHeight="1" x14ac:dyDescent="0.35">
      <c r="B697" s="592"/>
      <c r="C697" s="615" t="s">
        <v>186</v>
      </c>
      <c r="D697" s="201" t="s">
        <v>187</v>
      </c>
      <c r="E697" s="55">
        <v>0</v>
      </c>
      <c r="F697" s="18">
        <v>0</v>
      </c>
      <c r="G697" s="18">
        <v>0</v>
      </c>
      <c r="H697" s="18">
        <v>0</v>
      </c>
      <c r="I697" s="18">
        <v>0</v>
      </c>
      <c r="J697" s="19">
        <v>0</v>
      </c>
      <c r="K697" s="55">
        <v>0</v>
      </c>
      <c r="L697" s="18">
        <v>0</v>
      </c>
      <c r="M697" s="18">
        <v>0</v>
      </c>
      <c r="N697" s="19">
        <v>0</v>
      </c>
    </row>
    <row r="698" spans="1:53" x14ac:dyDescent="0.35">
      <c r="B698" s="592"/>
      <c r="C698" s="621"/>
      <c r="D698" s="199" t="s">
        <v>210</v>
      </c>
      <c r="E698" s="57">
        <v>0</v>
      </c>
      <c r="F698" s="35">
        <v>0</v>
      </c>
      <c r="G698" s="35">
        <v>0</v>
      </c>
      <c r="H698" s="35">
        <v>0</v>
      </c>
      <c r="I698" s="35">
        <v>0</v>
      </c>
      <c r="J698" s="39">
        <v>0</v>
      </c>
      <c r="K698" s="57">
        <v>0</v>
      </c>
      <c r="L698" s="35">
        <v>0</v>
      </c>
      <c r="M698" s="35">
        <v>0</v>
      </c>
      <c r="N698" s="39">
        <v>0</v>
      </c>
    </row>
    <row r="699" spans="1:53" x14ac:dyDescent="0.35">
      <c r="B699" s="592"/>
      <c r="C699" s="621"/>
      <c r="D699" s="199" t="s">
        <v>269</v>
      </c>
      <c r="E699" s="57">
        <v>0</v>
      </c>
      <c r="F699" s="35">
        <v>0</v>
      </c>
      <c r="G699" s="35">
        <v>0</v>
      </c>
      <c r="H699" s="35">
        <v>0</v>
      </c>
      <c r="I699" s="35">
        <v>0</v>
      </c>
      <c r="J699" s="39">
        <v>0</v>
      </c>
      <c r="K699" s="57">
        <v>0</v>
      </c>
      <c r="L699" s="35">
        <v>0</v>
      </c>
      <c r="M699" s="35">
        <v>0</v>
      </c>
      <c r="N699" s="39">
        <v>0</v>
      </c>
    </row>
    <row r="700" spans="1:53" ht="20.25" customHeight="1" thickBot="1" x14ac:dyDescent="0.4">
      <c r="B700" s="593"/>
      <c r="C700" s="616"/>
      <c r="D700" s="199" t="s">
        <v>254</v>
      </c>
      <c r="E700" s="83">
        <v>0</v>
      </c>
      <c r="F700" s="26">
        <v>0</v>
      </c>
      <c r="G700" s="26">
        <v>0</v>
      </c>
      <c r="H700" s="26">
        <v>0</v>
      </c>
      <c r="I700" s="26">
        <v>0</v>
      </c>
      <c r="J700" s="27">
        <v>0</v>
      </c>
      <c r="K700" s="83">
        <v>0</v>
      </c>
      <c r="L700" s="26">
        <v>0</v>
      </c>
      <c r="M700" s="26">
        <v>0</v>
      </c>
      <c r="N700" s="27">
        <v>0</v>
      </c>
    </row>
    <row r="701" spans="1:53" s="270" customFormat="1" ht="21" customHeight="1" thickBot="1" x14ac:dyDescent="0.4">
      <c r="A701" s="264"/>
      <c r="B701" s="266"/>
      <c r="C701" s="267"/>
      <c r="D701" s="267"/>
      <c r="E701" s="268"/>
      <c r="F701" s="268"/>
      <c r="G701" s="268"/>
      <c r="H701" s="268"/>
      <c r="I701" s="268"/>
      <c r="J701" s="268"/>
      <c r="K701" s="268"/>
      <c r="L701" s="269"/>
      <c r="M701" s="268"/>
      <c r="N701" s="268"/>
      <c r="O701" s="264"/>
      <c r="P701" s="264"/>
      <c r="Q701" s="264"/>
      <c r="R701" s="264"/>
      <c r="S701" s="264"/>
      <c r="T701" s="264"/>
      <c r="U701" s="264"/>
      <c r="V701" s="264"/>
      <c r="W701" s="264"/>
      <c r="X701" s="264"/>
      <c r="Y701" s="264"/>
      <c r="Z701" s="264"/>
      <c r="AA701" s="264"/>
      <c r="AB701" s="264"/>
      <c r="AC701" s="264"/>
      <c r="AD701" s="264"/>
      <c r="AE701" s="264"/>
      <c r="AF701" s="264"/>
      <c r="AG701" s="264"/>
      <c r="AH701" s="264"/>
      <c r="AI701" s="264"/>
      <c r="AJ701" s="264"/>
      <c r="AK701" s="264"/>
      <c r="AL701" s="264"/>
      <c r="AM701" s="264"/>
      <c r="AN701" s="264"/>
      <c r="AO701" s="264"/>
      <c r="AP701" s="264"/>
      <c r="AQ701" s="264"/>
      <c r="AR701" s="264"/>
      <c r="AS701" s="264"/>
      <c r="AT701" s="264"/>
      <c r="AU701" s="264"/>
      <c r="AV701" s="264"/>
      <c r="AW701" s="264"/>
      <c r="AX701" s="264"/>
      <c r="AY701" s="264"/>
      <c r="AZ701" s="264"/>
      <c r="BA701" s="264"/>
    </row>
    <row r="702" spans="1:53" ht="59.1" customHeight="1" thickBot="1" x14ac:dyDescent="0.55000000000000004">
      <c r="B702" s="205" t="s">
        <v>9</v>
      </c>
      <c r="C702" s="205" t="s">
        <v>51</v>
      </c>
      <c r="D702" s="208" t="s">
        <v>52</v>
      </c>
      <c r="E702" s="73" t="s">
        <v>192</v>
      </c>
      <c r="F702" s="7" t="s">
        <v>193</v>
      </c>
      <c r="G702" s="7" t="s">
        <v>194</v>
      </c>
      <c r="H702" s="7" t="s">
        <v>195</v>
      </c>
      <c r="I702" s="7" t="s">
        <v>196</v>
      </c>
      <c r="J702" s="8" t="s">
        <v>197</v>
      </c>
      <c r="K702" s="74" t="s">
        <v>23</v>
      </c>
      <c r="L702" s="75" t="s">
        <v>21</v>
      </c>
      <c r="M702" s="74" t="s">
        <v>22</v>
      </c>
      <c r="N702" s="8" t="s">
        <v>24</v>
      </c>
    </row>
    <row r="703" spans="1:53" ht="26.1" customHeight="1" thickBot="1" x14ac:dyDescent="0.4">
      <c r="B703" s="591" t="s">
        <v>239</v>
      </c>
      <c r="C703" s="116" t="s">
        <v>205</v>
      </c>
      <c r="D703" s="117" t="s">
        <v>204</v>
      </c>
      <c r="E703" s="310" t="e">
        <f>SUM(E704:E705)/SUM(E675:E676)*100</f>
        <v>#DIV/0!</v>
      </c>
      <c r="F703" s="271" t="e">
        <f t="shared" ref="F703:N703" si="32">SUM(F704:F705)/SUM(F675:F676)*100</f>
        <v>#DIV/0!</v>
      </c>
      <c r="G703" s="271" t="e">
        <f t="shared" si="32"/>
        <v>#DIV/0!</v>
      </c>
      <c r="H703" s="271" t="e">
        <f t="shared" si="32"/>
        <v>#DIV/0!</v>
      </c>
      <c r="I703" s="271" t="e">
        <f t="shared" si="32"/>
        <v>#DIV/0!</v>
      </c>
      <c r="J703" s="311" t="e">
        <f t="shared" si="32"/>
        <v>#DIV/0!</v>
      </c>
      <c r="K703" s="310" t="e">
        <f t="shared" si="32"/>
        <v>#DIV/0!</v>
      </c>
      <c r="L703" s="271" t="e">
        <f t="shared" si="32"/>
        <v>#DIV/0!</v>
      </c>
      <c r="M703" s="271" t="e">
        <f t="shared" si="32"/>
        <v>#DIV/0!</v>
      </c>
      <c r="N703" s="312" t="e">
        <f t="shared" si="32"/>
        <v>#DIV/0!</v>
      </c>
    </row>
    <row r="704" spans="1:53" ht="15" customHeight="1" x14ac:dyDescent="0.35">
      <c r="B704" s="592"/>
      <c r="C704" s="615" t="s">
        <v>2</v>
      </c>
      <c r="D704" s="76" t="s">
        <v>0</v>
      </c>
      <c r="E704" s="48">
        <v>0</v>
      </c>
      <c r="F704" s="18">
        <v>0</v>
      </c>
      <c r="G704" s="18">
        <v>0</v>
      </c>
      <c r="H704" s="18">
        <v>0</v>
      </c>
      <c r="I704" s="18">
        <v>0</v>
      </c>
      <c r="J704" s="19">
        <v>0</v>
      </c>
      <c r="K704" s="55">
        <v>0</v>
      </c>
      <c r="L704" s="18">
        <v>0</v>
      </c>
      <c r="M704" s="18">
        <v>0</v>
      </c>
      <c r="N704" s="19">
        <v>0</v>
      </c>
    </row>
    <row r="705" spans="2:14" ht="15.75" customHeight="1" thickBot="1" x14ac:dyDescent="0.4">
      <c r="B705" s="592"/>
      <c r="C705" s="616"/>
      <c r="D705" s="77" t="s">
        <v>1</v>
      </c>
      <c r="E705" s="24">
        <v>0</v>
      </c>
      <c r="F705" s="22">
        <v>0</v>
      </c>
      <c r="G705" s="22">
        <v>0</v>
      </c>
      <c r="H705" s="22">
        <v>0</v>
      </c>
      <c r="I705" s="22">
        <v>0</v>
      </c>
      <c r="J705" s="61">
        <v>0</v>
      </c>
      <c r="K705" s="78">
        <v>0</v>
      </c>
      <c r="L705" s="22">
        <v>0</v>
      </c>
      <c r="M705" s="22">
        <v>0</v>
      </c>
      <c r="N705" s="27">
        <v>0</v>
      </c>
    </row>
    <row r="706" spans="2:14" ht="15.75" customHeight="1" x14ac:dyDescent="0.35">
      <c r="B706" s="592"/>
      <c r="C706" s="615" t="s">
        <v>25</v>
      </c>
      <c r="D706" s="79" t="s">
        <v>3</v>
      </c>
      <c r="E706" s="16">
        <v>0</v>
      </c>
      <c r="F706" s="14">
        <v>0</v>
      </c>
      <c r="G706" s="14">
        <v>0</v>
      </c>
      <c r="H706" s="14">
        <v>0</v>
      </c>
      <c r="I706" s="14">
        <v>0</v>
      </c>
      <c r="J706" s="32">
        <v>0</v>
      </c>
      <c r="K706" s="80">
        <v>0</v>
      </c>
      <c r="L706" s="14">
        <v>0</v>
      </c>
      <c r="M706" s="14">
        <v>0</v>
      </c>
      <c r="N706" s="32">
        <v>0</v>
      </c>
    </row>
    <row r="707" spans="2:14" ht="15.75" customHeight="1" x14ac:dyDescent="0.35">
      <c r="B707" s="592"/>
      <c r="C707" s="617"/>
      <c r="D707" s="105" t="s">
        <v>5</v>
      </c>
      <c r="E707" s="37">
        <v>0</v>
      </c>
      <c r="F707" s="35">
        <v>0</v>
      </c>
      <c r="G707" s="35">
        <v>0</v>
      </c>
      <c r="H707" s="35">
        <v>0</v>
      </c>
      <c r="I707" s="35">
        <v>0</v>
      </c>
      <c r="J707" s="39">
        <v>0</v>
      </c>
      <c r="K707" s="57">
        <v>0</v>
      </c>
      <c r="L707" s="35">
        <v>0</v>
      </c>
      <c r="M707" s="35">
        <v>0</v>
      </c>
      <c r="N707" s="39">
        <v>0</v>
      </c>
    </row>
    <row r="708" spans="2:14" ht="15.75" customHeight="1" x14ac:dyDescent="0.35">
      <c r="B708" s="592"/>
      <c r="C708" s="617"/>
      <c r="D708" s="105" t="s">
        <v>6</v>
      </c>
      <c r="E708" s="37">
        <v>0</v>
      </c>
      <c r="F708" s="35">
        <v>0</v>
      </c>
      <c r="G708" s="35">
        <v>0</v>
      </c>
      <c r="H708" s="35">
        <v>0</v>
      </c>
      <c r="I708" s="35">
        <v>0</v>
      </c>
      <c r="J708" s="39">
        <v>0</v>
      </c>
      <c r="K708" s="57">
        <v>0</v>
      </c>
      <c r="L708" s="35">
        <v>0</v>
      </c>
      <c r="M708" s="35">
        <v>0</v>
      </c>
      <c r="N708" s="39">
        <v>0</v>
      </c>
    </row>
    <row r="709" spans="2:14" ht="15.75" customHeight="1" thickBot="1" x14ac:dyDescent="0.4">
      <c r="B709" s="592"/>
      <c r="C709" s="616"/>
      <c r="D709" s="108" t="s">
        <v>4</v>
      </c>
      <c r="E709" s="45">
        <v>0</v>
      </c>
      <c r="F709" s="26">
        <v>0</v>
      </c>
      <c r="G709" s="26">
        <v>0</v>
      </c>
      <c r="H709" s="26">
        <v>0</v>
      </c>
      <c r="I709" s="26">
        <v>0</v>
      </c>
      <c r="J709" s="27">
        <v>0</v>
      </c>
      <c r="K709" s="83">
        <v>0</v>
      </c>
      <c r="L709" s="26">
        <v>0</v>
      </c>
      <c r="M709" s="26">
        <v>0</v>
      </c>
      <c r="N709" s="27">
        <v>0</v>
      </c>
    </row>
    <row r="710" spans="2:14" x14ac:dyDescent="0.35">
      <c r="B710" s="592"/>
      <c r="C710" s="615" t="s">
        <v>26</v>
      </c>
      <c r="D710" s="84" t="s">
        <v>7</v>
      </c>
      <c r="E710" s="48">
        <v>0</v>
      </c>
      <c r="F710" s="18">
        <v>0</v>
      </c>
      <c r="G710" s="18">
        <v>0</v>
      </c>
      <c r="H710" s="18">
        <v>0</v>
      </c>
      <c r="I710" s="18">
        <v>0</v>
      </c>
      <c r="J710" s="19">
        <v>0</v>
      </c>
      <c r="K710" s="55">
        <v>0</v>
      </c>
      <c r="L710" s="18">
        <v>0</v>
      </c>
      <c r="M710" s="18">
        <v>0</v>
      </c>
      <c r="N710" s="19">
        <v>0</v>
      </c>
    </row>
    <row r="711" spans="2:14" ht="16.5" customHeight="1" thickBot="1" x14ac:dyDescent="0.4">
      <c r="B711" s="592"/>
      <c r="C711" s="616"/>
      <c r="D711" s="85" t="s">
        <v>8</v>
      </c>
      <c r="E711" s="45">
        <v>0</v>
      </c>
      <c r="F711" s="26">
        <v>0</v>
      </c>
      <c r="G711" s="26">
        <v>0</v>
      </c>
      <c r="H711" s="26">
        <v>0</v>
      </c>
      <c r="I711" s="26">
        <v>0</v>
      </c>
      <c r="J711" s="27">
        <v>0</v>
      </c>
      <c r="K711" s="83">
        <v>0</v>
      </c>
      <c r="L711" s="26">
        <v>0</v>
      </c>
      <c r="M711" s="26">
        <v>0</v>
      </c>
      <c r="N711" s="27">
        <v>0</v>
      </c>
    </row>
    <row r="712" spans="2:14" ht="16.5" customHeight="1" x14ac:dyDescent="0.35">
      <c r="B712" s="592"/>
      <c r="C712" s="618" t="s">
        <v>62</v>
      </c>
      <c r="D712" s="86" t="s">
        <v>29</v>
      </c>
      <c r="E712" s="48">
        <v>0</v>
      </c>
      <c r="F712" s="18">
        <v>0</v>
      </c>
      <c r="G712" s="18">
        <v>0</v>
      </c>
      <c r="H712" s="18">
        <v>0</v>
      </c>
      <c r="I712" s="18">
        <v>0</v>
      </c>
      <c r="J712" s="19">
        <v>0</v>
      </c>
      <c r="K712" s="55">
        <v>0</v>
      </c>
      <c r="L712" s="18">
        <v>0</v>
      </c>
      <c r="M712" s="18">
        <v>0</v>
      </c>
      <c r="N712" s="19">
        <v>0</v>
      </c>
    </row>
    <row r="713" spans="2:14" ht="16.5" customHeight="1" thickBot="1" x14ac:dyDescent="0.4">
      <c r="B713" s="592"/>
      <c r="C713" s="619"/>
      <c r="D713" s="85" t="s">
        <v>30</v>
      </c>
      <c r="E713" s="45">
        <v>0</v>
      </c>
      <c r="F713" s="26">
        <v>0</v>
      </c>
      <c r="G713" s="26">
        <v>0</v>
      </c>
      <c r="H713" s="26">
        <v>0</v>
      </c>
      <c r="I713" s="26">
        <v>0</v>
      </c>
      <c r="J713" s="27">
        <v>0</v>
      </c>
      <c r="K713" s="83">
        <v>0</v>
      </c>
      <c r="L713" s="26">
        <v>0</v>
      </c>
      <c r="M713" s="26">
        <v>0</v>
      </c>
      <c r="N713" s="27">
        <v>0</v>
      </c>
    </row>
    <row r="714" spans="2:14" ht="22.5" customHeight="1" x14ac:dyDescent="0.35">
      <c r="B714" s="592"/>
      <c r="C714" s="615" t="s">
        <v>27</v>
      </c>
      <c r="D714" s="86" t="s">
        <v>31</v>
      </c>
      <c r="E714" s="48">
        <v>0</v>
      </c>
      <c r="F714" s="18">
        <v>0</v>
      </c>
      <c r="G714" s="18">
        <v>0</v>
      </c>
      <c r="H714" s="18">
        <v>0</v>
      </c>
      <c r="I714" s="18">
        <v>0</v>
      </c>
      <c r="J714" s="19">
        <v>0</v>
      </c>
      <c r="K714" s="55">
        <v>0</v>
      </c>
      <c r="L714" s="18">
        <v>0</v>
      </c>
      <c r="M714" s="18">
        <v>0</v>
      </c>
      <c r="N714" s="19">
        <v>0</v>
      </c>
    </row>
    <row r="715" spans="2:14" ht="18.75" customHeight="1" x14ac:dyDescent="0.35">
      <c r="B715" s="592"/>
      <c r="C715" s="617"/>
      <c r="D715" s="87" t="s">
        <v>32</v>
      </c>
      <c r="E715" s="37">
        <v>0</v>
      </c>
      <c r="F715" s="35">
        <v>0</v>
      </c>
      <c r="G715" s="35">
        <v>0</v>
      </c>
      <c r="H715" s="35">
        <v>0</v>
      </c>
      <c r="I715" s="35">
        <v>0</v>
      </c>
      <c r="J715" s="39">
        <v>0</v>
      </c>
      <c r="K715" s="57">
        <v>0</v>
      </c>
      <c r="L715" s="35">
        <v>0</v>
      </c>
      <c r="M715" s="35">
        <v>0</v>
      </c>
      <c r="N715" s="39">
        <v>0</v>
      </c>
    </row>
    <row r="716" spans="2:14" ht="13.9" thickBot="1" x14ac:dyDescent="0.4">
      <c r="B716" s="592"/>
      <c r="C716" s="619"/>
      <c r="D716" s="88" t="s">
        <v>33</v>
      </c>
      <c r="E716" s="45">
        <v>0</v>
      </c>
      <c r="F716" s="26">
        <v>0</v>
      </c>
      <c r="G716" s="26">
        <v>0</v>
      </c>
      <c r="H716" s="26">
        <v>0</v>
      </c>
      <c r="I716" s="26">
        <v>0</v>
      </c>
      <c r="J716" s="27">
        <v>0</v>
      </c>
      <c r="K716" s="83">
        <v>0</v>
      </c>
      <c r="L716" s="26">
        <v>0</v>
      </c>
      <c r="M716" s="26">
        <v>0</v>
      </c>
      <c r="N716" s="27">
        <v>0</v>
      </c>
    </row>
    <row r="717" spans="2:14" x14ac:dyDescent="0.35">
      <c r="B717" s="592"/>
      <c r="C717" s="615" t="s">
        <v>28</v>
      </c>
      <c r="D717" s="89" t="s">
        <v>34</v>
      </c>
      <c r="E717" s="55">
        <v>0</v>
      </c>
      <c r="F717" s="18">
        <v>0</v>
      </c>
      <c r="G717" s="18">
        <v>0</v>
      </c>
      <c r="H717" s="18">
        <v>0</v>
      </c>
      <c r="I717" s="18">
        <v>0</v>
      </c>
      <c r="J717" s="19">
        <v>0</v>
      </c>
      <c r="K717" s="55">
        <v>0</v>
      </c>
      <c r="L717" s="18">
        <v>0</v>
      </c>
      <c r="M717" s="18">
        <v>0</v>
      </c>
      <c r="N717" s="19">
        <v>0</v>
      </c>
    </row>
    <row r="718" spans="2:14" x14ac:dyDescent="0.35">
      <c r="B718" s="592"/>
      <c r="C718" s="617"/>
      <c r="D718" s="90" t="s">
        <v>36</v>
      </c>
      <c r="E718" s="57">
        <v>0</v>
      </c>
      <c r="F718" s="35">
        <v>0</v>
      </c>
      <c r="G718" s="35">
        <v>0</v>
      </c>
      <c r="H718" s="35">
        <v>0</v>
      </c>
      <c r="I718" s="35">
        <v>0</v>
      </c>
      <c r="J718" s="39">
        <v>0</v>
      </c>
      <c r="K718" s="57">
        <v>0</v>
      </c>
      <c r="L718" s="35">
        <v>0</v>
      </c>
      <c r="M718" s="35">
        <v>0</v>
      </c>
      <c r="N718" s="39">
        <v>0</v>
      </c>
    </row>
    <row r="719" spans="2:14" x14ac:dyDescent="0.35">
      <c r="B719" s="592"/>
      <c r="C719" s="617"/>
      <c r="D719" s="90" t="s">
        <v>35</v>
      </c>
      <c r="E719" s="57">
        <v>0</v>
      </c>
      <c r="F719" s="35">
        <v>0</v>
      </c>
      <c r="G719" s="35">
        <v>0</v>
      </c>
      <c r="H719" s="35">
        <v>0</v>
      </c>
      <c r="I719" s="35">
        <v>0</v>
      </c>
      <c r="J719" s="39">
        <v>0</v>
      </c>
      <c r="K719" s="57">
        <v>0</v>
      </c>
      <c r="L719" s="35">
        <v>0</v>
      </c>
      <c r="M719" s="35">
        <v>0</v>
      </c>
      <c r="N719" s="39">
        <v>0</v>
      </c>
    </row>
    <row r="720" spans="2:14" ht="15.75" customHeight="1" thickBot="1" x14ac:dyDescent="0.4">
      <c r="B720" s="592"/>
      <c r="C720" s="619"/>
      <c r="D720" s="91" t="s">
        <v>37</v>
      </c>
      <c r="E720" s="45">
        <v>0</v>
      </c>
      <c r="F720" s="26">
        <v>0</v>
      </c>
      <c r="G720" s="26">
        <v>0</v>
      </c>
      <c r="H720" s="26">
        <v>0</v>
      </c>
      <c r="I720" s="26">
        <v>0</v>
      </c>
      <c r="J720" s="27">
        <v>0</v>
      </c>
      <c r="K720" s="83">
        <v>0</v>
      </c>
      <c r="L720" s="26">
        <v>0</v>
      </c>
      <c r="M720" s="26">
        <v>0</v>
      </c>
      <c r="N720" s="27">
        <v>0</v>
      </c>
    </row>
    <row r="721" spans="1:53" ht="15.75" customHeight="1" x14ac:dyDescent="0.35">
      <c r="B721" s="592"/>
      <c r="C721" s="615" t="s">
        <v>188</v>
      </c>
      <c r="D721" s="201" t="s">
        <v>16</v>
      </c>
      <c r="E721" s="55">
        <v>0</v>
      </c>
      <c r="F721" s="18">
        <v>0</v>
      </c>
      <c r="G721" s="18">
        <v>0</v>
      </c>
      <c r="H721" s="18">
        <v>0</v>
      </c>
      <c r="I721" s="18">
        <v>0</v>
      </c>
      <c r="J721" s="19">
        <v>0</v>
      </c>
      <c r="K721" s="55">
        <v>0</v>
      </c>
      <c r="L721" s="18">
        <v>0</v>
      </c>
      <c r="M721" s="18">
        <v>0</v>
      </c>
      <c r="N721" s="19">
        <v>0</v>
      </c>
    </row>
    <row r="722" spans="1:53" x14ac:dyDescent="0.35">
      <c r="B722" s="592"/>
      <c r="C722" s="621"/>
      <c r="D722" s="199" t="s">
        <v>17</v>
      </c>
      <c r="E722" s="57">
        <v>0</v>
      </c>
      <c r="F722" s="35">
        <v>0</v>
      </c>
      <c r="G722" s="35">
        <v>0</v>
      </c>
      <c r="H722" s="35">
        <v>0</v>
      </c>
      <c r="I722" s="35">
        <v>0</v>
      </c>
      <c r="J722" s="39">
        <v>0</v>
      </c>
      <c r="K722" s="57">
        <v>0</v>
      </c>
      <c r="L722" s="35">
        <v>0</v>
      </c>
      <c r="M722" s="35">
        <v>0</v>
      </c>
      <c r="N722" s="39">
        <v>0</v>
      </c>
    </row>
    <row r="723" spans="1:53" x14ac:dyDescent="0.35">
      <c r="B723" s="592"/>
      <c r="C723" s="621"/>
      <c r="D723" s="199" t="s">
        <v>18</v>
      </c>
      <c r="E723" s="57">
        <v>0</v>
      </c>
      <c r="F723" s="35">
        <v>0</v>
      </c>
      <c r="G723" s="35">
        <v>0</v>
      </c>
      <c r="H723" s="35">
        <v>0</v>
      </c>
      <c r="I723" s="35">
        <v>0</v>
      </c>
      <c r="J723" s="39">
        <v>0</v>
      </c>
      <c r="K723" s="57">
        <v>0</v>
      </c>
      <c r="L723" s="35">
        <v>0</v>
      </c>
      <c r="M723" s="35">
        <v>0</v>
      </c>
      <c r="N723" s="39">
        <v>0</v>
      </c>
    </row>
    <row r="724" spans="1:53" x14ac:dyDescent="0.35">
      <c r="B724" s="592"/>
      <c r="C724" s="621"/>
      <c r="D724" s="199" t="s">
        <v>19</v>
      </c>
      <c r="E724" s="57">
        <v>0</v>
      </c>
      <c r="F724" s="35">
        <v>0</v>
      </c>
      <c r="G724" s="35">
        <v>0</v>
      </c>
      <c r="H724" s="35">
        <v>0</v>
      </c>
      <c r="I724" s="35">
        <v>0</v>
      </c>
      <c r="J724" s="39">
        <v>0</v>
      </c>
      <c r="K724" s="57">
        <v>0</v>
      </c>
      <c r="L724" s="35">
        <v>0</v>
      </c>
      <c r="M724" s="35">
        <v>0</v>
      </c>
      <c r="N724" s="39">
        <v>0</v>
      </c>
    </row>
    <row r="725" spans="1:53" x14ac:dyDescent="0.35">
      <c r="B725" s="592"/>
      <c r="C725" s="621"/>
      <c r="D725" s="199" t="s">
        <v>20</v>
      </c>
      <c r="E725" s="57">
        <v>0</v>
      </c>
      <c r="F725" s="35">
        <v>0</v>
      </c>
      <c r="G725" s="35">
        <v>0</v>
      </c>
      <c r="H725" s="35">
        <v>0</v>
      </c>
      <c r="I725" s="35">
        <v>0</v>
      </c>
      <c r="J725" s="39">
        <v>0</v>
      </c>
      <c r="K725" s="57">
        <v>0</v>
      </c>
      <c r="L725" s="35">
        <v>0</v>
      </c>
      <c r="M725" s="35">
        <v>0</v>
      </c>
      <c r="N725" s="39">
        <v>0</v>
      </c>
    </row>
    <row r="726" spans="1:53" ht="20.25" customHeight="1" thickBot="1" x14ac:dyDescent="0.4">
      <c r="B726" s="593"/>
      <c r="C726" s="616"/>
      <c r="D726" s="203" t="s">
        <v>255</v>
      </c>
      <c r="E726" s="83">
        <v>0</v>
      </c>
      <c r="F726" s="26">
        <v>0</v>
      </c>
      <c r="G726" s="26">
        <v>0</v>
      </c>
      <c r="H726" s="26">
        <v>0</v>
      </c>
      <c r="I726" s="26">
        <v>0</v>
      </c>
      <c r="J726" s="27">
        <v>0</v>
      </c>
      <c r="K726" s="83">
        <v>0</v>
      </c>
      <c r="L726" s="26">
        <v>0</v>
      </c>
      <c r="M726" s="26">
        <v>0</v>
      </c>
      <c r="N726" s="27">
        <v>0</v>
      </c>
    </row>
    <row r="727" spans="1:53" s="270" customFormat="1" ht="21" customHeight="1" thickBot="1" x14ac:dyDescent="0.4">
      <c r="A727" s="264"/>
      <c r="B727" s="266"/>
      <c r="C727" s="267"/>
      <c r="D727" s="267"/>
      <c r="E727" s="268"/>
      <c r="F727" s="268"/>
      <c r="G727" s="268"/>
      <c r="H727" s="268"/>
      <c r="I727" s="268"/>
      <c r="J727" s="268"/>
      <c r="K727" s="268"/>
      <c r="L727" s="269"/>
      <c r="M727" s="268"/>
      <c r="N727" s="268"/>
      <c r="O727" s="264"/>
      <c r="P727" s="264"/>
      <c r="Q727" s="264"/>
      <c r="R727" s="264"/>
      <c r="S727" s="264"/>
      <c r="T727" s="264"/>
      <c r="U727" s="264"/>
      <c r="V727" s="264"/>
      <c r="W727" s="264"/>
      <c r="X727" s="264"/>
      <c r="Y727" s="264"/>
      <c r="Z727" s="264"/>
      <c r="AA727" s="264"/>
      <c r="AB727" s="264"/>
      <c r="AC727" s="264"/>
      <c r="AD727" s="264"/>
      <c r="AE727" s="264"/>
      <c r="AF727" s="264"/>
      <c r="AG727" s="264"/>
      <c r="AH727" s="264"/>
      <c r="AI727" s="264"/>
      <c r="AJ727" s="264"/>
      <c r="AK727" s="264"/>
      <c r="AL727" s="264"/>
      <c r="AM727" s="264"/>
      <c r="AN727" s="264"/>
      <c r="AO727" s="264"/>
      <c r="AP727" s="264"/>
      <c r="AQ727" s="264"/>
      <c r="AR727" s="264"/>
      <c r="AS727" s="264"/>
      <c r="AT727" s="264"/>
      <c r="AU727" s="264"/>
      <c r="AV727" s="264"/>
      <c r="AW727" s="264"/>
      <c r="AX727" s="264"/>
      <c r="AY727" s="264"/>
      <c r="AZ727" s="264"/>
      <c r="BA727" s="264"/>
    </row>
    <row r="728" spans="1:53" ht="59.1" customHeight="1" thickBot="1" x14ac:dyDescent="0.55000000000000004">
      <c r="B728" s="205" t="s">
        <v>9</v>
      </c>
      <c r="C728" s="205" t="s">
        <v>51</v>
      </c>
      <c r="D728" s="208" t="s">
        <v>52</v>
      </c>
      <c r="E728" s="73" t="s">
        <v>192</v>
      </c>
      <c r="F728" s="7" t="s">
        <v>193</v>
      </c>
      <c r="G728" s="7" t="s">
        <v>194</v>
      </c>
      <c r="H728" s="7" t="s">
        <v>195</v>
      </c>
      <c r="I728" s="7" t="s">
        <v>196</v>
      </c>
      <c r="J728" s="8" t="s">
        <v>197</v>
      </c>
      <c r="K728" s="74" t="s">
        <v>23</v>
      </c>
      <c r="L728" s="75" t="s">
        <v>21</v>
      </c>
      <c r="M728" s="74" t="s">
        <v>22</v>
      </c>
      <c r="N728" s="8" t="s">
        <v>24</v>
      </c>
    </row>
    <row r="729" spans="1:53" ht="24.6" customHeight="1" thickBot="1" x14ac:dyDescent="0.4">
      <c r="B729" s="599" t="s">
        <v>240</v>
      </c>
      <c r="C729" s="116" t="s">
        <v>205</v>
      </c>
      <c r="D729" s="117" t="s">
        <v>204</v>
      </c>
      <c r="E729" s="310" t="e">
        <f>SUM(E730:E731)/SUM(E675:E676)*100</f>
        <v>#DIV/0!</v>
      </c>
      <c r="F729" s="271" t="e">
        <f t="shared" ref="F729:N729" si="33">SUM(F730:F731)/SUM(F675:F676)*100</f>
        <v>#DIV/0!</v>
      </c>
      <c r="G729" s="271" t="e">
        <f t="shared" si="33"/>
        <v>#DIV/0!</v>
      </c>
      <c r="H729" s="271" t="e">
        <f t="shared" si="33"/>
        <v>#DIV/0!</v>
      </c>
      <c r="I729" s="271" t="e">
        <f t="shared" si="33"/>
        <v>#DIV/0!</v>
      </c>
      <c r="J729" s="311" t="e">
        <f t="shared" si="33"/>
        <v>#DIV/0!</v>
      </c>
      <c r="K729" s="310" t="e">
        <f t="shared" si="33"/>
        <v>#DIV/0!</v>
      </c>
      <c r="L729" s="271" t="e">
        <f t="shared" si="33"/>
        <v>#DIV/0!</v>
      </c>
      <c r="M729" s="271" t="e">
        <f t="shared" si="33"/>
        <v>#DIV/0!</v>
      </c>
      <c r="N729" s="312" t="e">
        <f t="shared" si="33"/>
        <v>#DIV/0!</v>
      </c>
    </row>
    <row r="730" spans="1:53" ht="15" customHeight="1" x14ac:dyDescent="0.35">
      <c r="B730" s="600"/>
      <c r="C730" s="615" t="s">
        <v>2</v>
      </c>
      <c r="D730" s="76" t="s">
        <v>0</v>
      </c>
      <c r="E730" s="48">
        <v>0</v>
      </c>
      <c r="F730" s="18">
        <v>0</v>
      </c>
      <c r="G730" s="18">
        <v>0</v>
      </c>
      <c r="H730" s="18">
        <v>0</v>
      </c>
      <c r="I730" s="18">
        <v>0</v>
      </c>
      <c r="J730" s="149">
        <v>0</v>
      </c>
      <c r="K730" s="55">
        <v>0</v>
      </c>
      <c r="L730" s="18">
        <v>0</v>
      </c>
      <c r="M730" s="18">
        <v>0</v>
      </c>
      <c r="N730" s="19">
        <v>0</v>
      </c>
    </row>
    <row r="731" spans="1:53" ht="15.75" customHeight="1" thickBot="1" x14ac:dyDescent="0.4">
      <c r="B731" s="600"/>
      <c r="C731" s="616"/>
      <c r="D731" s="77" t="s">
        <v>1</v>
      </c>
      <c r="E731" s="24">
        <v>0</v>
      </c>
      <c r="F731" s="22">
        <v>0</v>
      </c>
      <c r="G731" s="22">
        <v>0</v>
      </c>
      <c r="H731" s="22">
        <v>0</v>
      </c>
      <c r="I731" s="22">
        <v>0</v>
      </c>
      <c r="J731" s="61">
        <v>0</v>
      </c>
      <c r="K731" s="78">
        <v>0</v>
      </c>
      <c r="L731" s="22">
        <v>0</v>
      </c>
      <c r="M731" s="22">
        <v>0</v>
      </c>
      <c r="N731" s="27">
        <v>0</v>
      </c>
    </row>
    <row r="732" spans="1:53" ht="15.75" customHeight="1" x14ac:dyDescent="0.35">
      <c r="B732" s="600"/>
      <c r="C732" s="615" t="s">
        <v>25</v>
      </c>
      <c r="D732" s="79" t="s">
        <v>3</v>
      </c>
      <c r="E732" s="16">
        <v>0</v>
      </c>
      <c r="F732" s="14">
        <v>0</v>
      </c>
      <c r="G732" s="14">
        <v>0</v>
      </c>
      <c r="H732" s="14">
        <v>0</v>
      </c>
      <c r="I732" s="14">
        <v>0</v>
      </c>
      <c r="J732" s="32">
        <v>0</v>
      </c>
      <c r="K732" s="80">
        <v>0</v>
      </c>
      <c r="L732" s="14">
        <v>0</v>
      </c>
      <c r="M732" s="14">
        <v>0</v>
      </c>
      <c r="N732" s="32">
        <v>0</v>
      </c>
    </row>
    <row r="733" spans="1:53" ht="15.75" customHeight="1" x14ac:dyDescent="0.35">
      <c r="B733" s="600"/>
      <c r="C733" s="617"/>
      <c r="D733" s="105" t="s">
        <v>5</v>
      </c>
      <c r="E733" s="37">
        <v>0</v>
      </c>
      <c r="F733" s="35">
        <v>0</v>
      </c>
      <c r="G733" s="35">
        <v>0</v>
      </c>
      <c r="H733" s="35">
        <v>0</v>
      </c>
      <c r="I733" s="35">
        <v>0</v>
      </c>
      <c r="J733" s="39">
        <v>0</v>
      </c>
      <c r="K733" s="57">
        <v>0</v>
      </c>
      <c r="L733" s="35">
        <v>0</v>
      </c>
      <c r="M733" s="35">
        <v>0</v>
      </c>
      <c r="N733" s="39">
        <v>0</v>
      </c>
    </row>
    <row r="734" spans="1:53" ht="15.75" customHeight="1" x14ac:dyDescent="0.35">
      <c r="B734" s="600"/>
      <c r="C734" s="617"/>
      <c r="D734" s="105" t="s">
        <v>6</v>
      </c>
      <c r="E734" s="37">
        <v>0</v>
      </c>
      <c r="F734" s="35">
        <v>0</v>
      </c>
      <c r="G734" s="35">
        <v>0</v>
      </c>
      <c r="H734" s="35">
        <v>0</v>
      </c>
      <c r="I734" s="35">
        <v>0</v>
      </c>
      <c r="J734" s="39">
        <v>0</v>
      </c>
      <c r="K734" s="57">
        <v>0</v>
      </c>
      <c r="L734" s="35">
        <v>0</v>
      </c>
      <c r="M734" s="35">
        <v>0</v>
      </c>
      <c r="N734" s="39">
        <v>0</v>
      </c>
    </row>
    <row r="735" spans="1:53" ht="15.75" customHeight="1" thickBot="1" x14ac:dyDescent="0.4">
      <c r="B735" s="600"/>
      <c r="C735" s="616"/>
      <c r="D735" s="108" t="s">
        <v>4</v>
      </c>
      <c r="E735" s="45">
        <v>0</v>
      </c>
      <c r="F735" s="26">
        <v>0</v>
      </c>
      <c r="G735" s="26">
        <v>0</v>
      </c>
      <c r="H735" s="26">
        <v>0</v>
      </c>
      <c r="I735" s="26">
        <v>0</v>
      </c>
      <c r="J735" s="27">
        <v>0</v>
      </c>
      <c r="K735" s="83">
        <v>0</v>
      </c>
      <c r="L735" s="26">
        <v>0</v>
      </c>
      <c r="M735" s="26">
        <v>0</v>
      </c>
      <c r="N735" s="27">
        <v>0</v>
      </c>
    </row>
    <row r="736" spans="1:53" x14ac:dyDescent="0.35">
      <c r="B736" s="600"/>
      <c r="C736" s="615" t="s">
        <v>26</v>
      </c>
      <c r="D736" s="84" t="s">
        <v>7</v>
      </c>
      <c r="E736" s="48">
        <v>0</v>
      </c>
      <c r="F736" s="18">
        <v>0</v>
      </c>
      <c r="G736" s="18">
        <v>0</v>
      </c>
      <c r="H736" s="18">
        <v>0</v>
      </c>
      <c r="I736" s="18">
        <v>0</v>
      </c>
      <c r="J736" s="19">
        <v>0</v>
      </c>
      <c r="K736" s="55">
        <v>0</v>
      </c>
      <c r="L736" s="18">
        <v>0</v>
      </c>
      <c r="M736" s="18">
        <v>0</v>
      </c>
      <c r="N736" s="19">
        <v>0</v>
      </c>
    </row>
    <row r="737" spans="2:14" ht="16.5" customHeight="1" thickBot="1" x14ac:dyDescent="0.4">
      <c r="B737" s="600"/>
      <c r="C737" s="616"/>
      <c r="D737" s="85" t="s">
        <v>8</v>
      </c>
      <c r="E737" s="45">
        <v>0</v>
      </c>
      <c r="F737" s="26">
        <v>0</v>
      </c>
      <c r="G737" s="26">
        <v>0</v>
      </c>
      <c r="H737" s="26">
        <v>0</v>
      </c>
      <c r="I737" s="26">
        <v>0</v>
      </c>
      <c r="J737" s="27">
        <v>0</v>
      </c>
      <c r="K737" s="83">
        <v>0</v>
      </c>
      <c r="L737" s="26">
        <v>0</v>
      </c>
      <c r="M737" s="26">
        <v>0</v>
      </c>
      <c r="N737" s="27">
        <v>0</v>
      </c>
    </row>
    <row r="738" spans="2:14" ht="16.5" customHeight="1" x14ac:dyDescent="0.35">
      <c r="B738" s="600"/>
      <c r="C738" s="618" t="s">
        <v>62</v>
      </c>
      <c r="D738" s="86" t="s">
        <v>29</v>
      </c>
      <c r="E738" s="48">
        <v>0</v>
      </c>
      <c r="F738" s="18">
        <v>0</v>
      </c>
      <c r="G738" s="18">
        <v>0</v>
      </c>
      <c r="H738" s="18">
        <v>0</v>
      </c>
      <c r="I738" s="18">
        <v>0</v>
      </c>
      <c r="J738" s="19">
        <v>0</v>
      </c>
      <c r="K738" s="55">
        <v>0</v>
      </c>
      <c r="L738" s="18">
        <v>0</v>
      </c>
      <c r="M738" s="18">
        <v>0</v>
      </c>
      <c r="N738" s="19">
        <v>0</v>
      </c>
    </row>
    <row r="739" spans="2:14" ht="20.25" customHeight="1" thickBot="1" x14ac:dyDescent="0.4">
      <c r="B739" s="600"/>
      <c r="C739" s="619"/>
      <c r="D739" s="85" t="s">
        <v>30</v>
      </c>
      <c r="E739" s="45">
        <v>0</v>
      </c>
      <c r="F739" s="26">
        <v>0</v>
      </c>
      <c r="G739" s="26">
        <v>0</v>
      </c>
      <c r="H739" s="26">
        <v>0</v>
      </c>
      <c r="I739" s="26">
        <v>0</v>
      </c>
      <c r="J739" s="27">
        <v>0</v>
      </c>
      <c r="K739" s="83">
        <v>0</v>
      </c>
      <c r="L739" s="26">
        <v>0</v>
      </c>
      <c r="M739" s="26">
        <v>0</v>
      </c>
      <c r="N739" s="27">
        <v>0</v>
      </c>
    </row>
    <row r="740" spans="2:14" ht="21.75" customHeight="1" x14ac:dyDescent="0.35">
      <c r="B740" s="600"/>
      <c r="C740" s="615" t="s">
        <v>27</v>
      </c>
      <c r="D740" s="86" t="s">
        <v>31</v>
      </c>
      <c r="E740" s="48">
        <v>0</v>
      </c>
      <c r="F740" s="18">
        <v>0</v>
      </c>
      <c r="G740" s="18">
        <v>0</v>
      </c>
      <c r="H740" s="18">
        <v>0</v>
      </c>
      <c r="I740" s="18">
        <v>0</v>
      </c>
      <c r="J740" s="19">
        <v>0</v>
      </c>
      <c r="K740" s="55">
        <v>0</v>
      </c>
      <c r="L740" s="18">
        <v>0</v>
      </c>
      <c r="M740" s="18">
        <v>0</v>
      </c>
      <c r="N740" s="19">
        <v>0</v>
      </c>
    </row>
    <row r="741" spans="2:14" ht="18.75" customHeight="1" x14ac:dyDescent="0.35">
      <c r="B741" s="600"/>
      <c r="C741" s="617"/>
      <c r="D741" s="87" t="s">
        <v>32</v>
      </c>
      <c r="E741" s="37">
        <v>0</v>
      </c>
      <c r="F741" s="35">
        <v>0</v>
      </c>
      <c r="G741" s="35">
        <v>0</v>
      </c>
      <c r="H741" s="35">
        <v>0</v>
      </c>
      <c r="I741" s="35">
        <v>0</v>
      </c>
      <c r="J741" s="39">
        <v>0</v>
      </c>
      <c r="K741" s="57">
        <v>0</v>
      </c>
      <c r="L741" s="35">
        <v>0</v>
      </c>
      <c r="M741" s="35">
        <v>0</v>
      </c>
      <c r="N741" s="39">
        <v>0</v>
      </c>
    </row>
    <row r="742" spans="2:14" ht="13.9" thickBot="1" x14ac:dyDescent="0.4">
      <c r="B742" s="600"/>
      <c r="C742" s="619"/>
      <c r="D742" s="88" t="s">
        <v>33</v>
      </c>
      <c r="E742" s="45">
        <v>0</v>
      </c>
      <c r="F742" s="26">
        <v>0</v>
      </c>
      <c r="G742" s="26">
        <v>0</v>
      </c>
      <c r="H742" s="26">
        <v>0</v>
      </c>
      <c r="I742" s="26">
        <v>0</v>
      </c>
      <c r="J742" s="27">
        <v>0</v>
      </c>
      <c r="K742" s="83">
        <v>0</v>
      </c>
      <c r="L742" s="26">
        <v>0</v>
      </c>
      <c r="M742" s="26">
        <v>0</v>
      </c>
      <c r="N742" s="27">
        <v>0</v>
      </c>
    </row>
    <row r="743" spans="2:14" x14ac:dyDescent="0.35">
      <c r="B743" s="600"/>
      <c r="C743" s="615" t="s">
        <v>28</v>
      </c>
      <c r="D743" s="89" t="s">
        <v>34</v>
      </c>
      <c r="E743" s="55">
        <v>0</v>
      </c>
      <c r="F743" s="18">
        <v>0</v>
      </c>
      <c r="G743" s="18">
        <v>0</v>
      </c>
      <c r="H743" s="18">
        <v>0</v>
      </c>
      <c r="I743" s="18">
        <v>0</v>
      </c>
      <c r="J743" s="19">
        <v>0</v>
      </c>
      <c r="K743" s="55">
        <v>0</v>
      </c>
      <c r="L743" s="18">
        <v>0</v>
      </c>
      <c r="M743" s="18">
        <v>0</v>
      </c>
      <c r="N743" s="19">
        <v>0</v>
      </c>
    </row>
    <row r="744" spans="2:14" x14ac:dyDescent="0.35">
      <c r="B744" s="600"/>
      <c r="C744" s="617"/>
      <c r="D744" s="90" t="s">
        <v>36</v>
      </c>
      <c r="E744" s="57">
        <v>0</v>
      </c>
      <c r="F744" s="35">
        <v>0</v>
      </c>
      <c r="G744" s="35">
        <v>0</v>
      </c>
      <c r="H744" s="35">
        <v>0</v>
      </c>
      <c r="I744" s="35">
        <v>0</v>
      </c>
      <c r="J744" s="39">
        <v>0</v>
      </c>
      <c r="K744" s="57">
        <v>0</v>
      </c>
      <c r="L744" s="35">
        <v>0</v>
      </c>
      <c r="M744" s="35">
        <v>0</v>
      </c>
      <c r="N744" s="39">
        <v>0</v>
      </c>
    </row>
    <row r="745" spans="2:14" x14ac:dyDescent="0.35">
      <c r="B745" s="600"/>
      <c r="C745" s="617"/>
      <c r="D745" s="90" t="s">
        <v>35</v>
      </c>
      <c r="E745" s="57">
        <v>0</v>
      </c>
      <c r="F745" s="35">
        <v>0</v>
      </c>
      <c r="G745" s="35">
        <v>0</v>
      </c>
      <c r="H745" s="35">
        <v>0</v>
      </c>
      <c r="I745" s="35">
        <v>0</v>
      </c>
      <c r="J745" s="39">
        <v>0</v>
      </c>
      <c r="K745" s="57">
        <v>0</v>
      </c>
      <c r="L745" s="35">
        <v>0</v>
      </c>
      <c r="M745" s="35">
        <v>0</v>
      </c>
      <c r="N745" s="39">
        <v>0</v>
      </c>
    </row>
    <row r="746" spans="2:14" ht="15.75" customHeight="1" thickBot="1" x14ac:dyDescent="0.4">
      <c r="B746" s="600"/>
      <c r="C746" s="619"/>
      <c r="D746" s="91" t="s">
        <v>37</v>
      </c>
      <c r="E746" s="45">
        <v>0</v>
      </c>
      <c r="F746" s="26">
        <v>0</v>
      </c>
      <c r="G746" s="26">
        <v>0</v>
      </c>
      <c r="H746" s="26">
        <v>0</v>
      </c>
      <c r="I746" s="26">
        <v>0</v>
      </c>
      <c r="J746" s="27">
        <v>0</v>
      </c>
      <c r="K746" s="83">
        <v>0</v>
      </c>
      <c r="L746" s="26">
        <v>0</v>
      </c>
      <c r="M746" s="26">
        <v>0</v>
      </c>
      <c r="N746" s="27">
        <v>0</v>
      </c>
    </row>
    <row r="747" spans="2:14" ht="15.75" customHeight="1" x14ac:dyDescent="0.35">
      <c r="B747" s="600"/>
      <c r="C747" s="620" t="s">
        <v>189</v>
      </c>
      <c r="D747" s="86" t="s">
        <v>261</v>
      </c>
      <c r="E747" s="55">
        <v>0</v>
      </c>
      <c r="F747" s="18">
        <v>0</v>
      </c>
      <c r="G747" s="18">
        <v>0</v>
      </c>
      <c r="H747" s="18">
        <v>0</v>
      </c>
      <c r="I747" s="18">
        <v>0</v>
      </c>
      <c r="J747" s="19">
        <v>0</v>
      </c>
      <c r="K747" s="55">
        <v>0</v>
      </c>
      <c r="L747" s="18">
        <v>0</v>
      </c>
      <c r="M747" s="18">
        <v>0</v>
      </c>
      <c r="N747" s="19">
        <v>0</v>
      </c>
    </row>
    <row r="748" spans="2:14" ht="15.75" customHeight="1" x14ac:dyDescent="0.35">
      <c r="B748" s="600"/>
      <c r="C748" s="621"/>
      <c r="D748" s="90" t="s">
        <v>66</v>
      </c>
      <c r="E748" s="57">
        <v>0</v>
      </c>
      <c r="F748" s="35">
        <v>0</v>
      </c>
      <c r="G748" s="35">
        <v>0</v>
      </c>
      <c r="H748" s="35">
        <v>0</v>
      </c>
      <c r="I748" s="35">
        <v>0</v>
      </c>
      <c r="J748" s="39">
        <v>0</v>
      </c>
      <c r="K748" s="57">
        <v>0</v>
      </c>
      <c r="L748" s="35">
        <v>0</v>
      </c>
      <c r="M748" s="35">
        <v>0</v>
      </c>
      <c r="N748" s="39">
        <v>0</v>
      </c>
    </row>
    <row r="749" spans="2:14" ht="18.75" customHeight="1" x14ac:dyDescent="0.35">
      <c r="B749" s="600"/>
      <c r="C749" s="621"/>
      <c r="D749" s="90" t="s">
        <v>67</v>
      </c>
      <c r="E749" s="57">
        <v>0</v>
      </c>
      <c r="F749" s="35">
        <v>0</v>
      </c>
      <c r="G749" s="35">
        <v>0</v>
      </c>
      <c r="H749" s="35">
        <v>0</v>
      </c>
      <c r="I749" s="35">
        <v>0</v>
      </c>
      <c r="J749" s="39">
        <v>0</v>
      </c>
      <c r="K749" s="57">
        <v>0</v>
      </c>
      <c r="L749" s="35">
        <v>0</v>
      </c>
      <c r="M749" s="35">
        <v>0</v>
      </c>
      <c r="N749" s="39">
        <v>0</v>
      </c>
    </row>
    <row r="750" spans="2:14" ht="21" customHeight="1" thickBot="1" x14ac:dyDescent="0.4">
      <c r="B750" s="600"/>
      <c r="C750" s="622"/>
      <c r="D750" s="88" t="s">
        <v>247</v>
      </c>
      <c r="E750" s="126">
        <v>0</v>
      </c>
      <c r="F750" s="26">
        <v>0</v>
      </c>
      <c r="G750" s="26">
        <v>0</v>
      </c>
      <c r="H750" s="26">
        <v>0</v>
      </c>
      <c r="I750" s="26">
        <v>0</v>
      </c>
      <c r="J750" s="27">
        <v>0</v>
      </c>
      <c r="K750" s="45">
        <v>0</v>
      </c>
      <c r="L750" s="26">
        <v>0</v>
      </c>
      <c r="M750" s="26">
        <v>0</v>
      </c>
      <c r="N750" s="27">
        <v>0</v>
      </c>
    </row>
    <row r="751" spans="2:14" ht="18" customHeight="1" x14ac:dyDescent="0.35">
      <c r="B751" s="600"/>
      <c r="C751" s="615" t="s">
        <v>256</v>
      </c>
      <c r="D751" s="201" t="s">
        <v>187</v>
      </c>
      <c r="E751" s="55">
        <v>0</v>
      </c>
      <c r="F751" s="18">
        <v>0</v>
      </c>
      <c r="G751" s="18">
        <v>0</v>
      </c>
      <c r="H751" s="18">
        <v>0</v>
      </c>
      <c r="I751" s="18">
        <v>0</v>
      </c>
      <c r="J751" s="19">
        <v>0</v>
      </c>
      <c r="K751" s="55">
        <v>0</v>
      </c>
      <c r="L751" s="18">
        <v>0</v>
      </c>
      <c r="M751" s="18">
        <v>0</v>
      </c>
      <c r="N751" s="19">
        <v>0</v>
      </c>
    </row>
    <row r="752" spans="2:14" x14ac:dyDescent="0.35">
      <c r="B752" s="600"/>
      <c r="C752" s="617"/>
      <c r="D752" s="199" t="s">
        <v>210</v>
      </c>
      <c r="E752" s="57">
        <v>0</v>
      </c>
      <c r="F752" s="35">
        <v>0</v>
      </c>
      <c r="G752" s="35">
        <v>0</v>
      </c>
      <c r="H752" s="35">
        <v>0</v>
      </c>
      <c r="I752" s="35">
        <v>0</v>
      </c>
      <c r="J752" s="39">
        <v>0</v>
      </c>
      <c r="K752" s="57">
        <v>0</v>
      </c>
      <c r="L752" s="35">
        <v>0</v>
      </c>
      <c r="M752" s="35">
        <v>0</v>
      </c>
      <c r="N752" s="39">
        <v>0</v>
      </c>
    </row>
    <row r="753" spans="2:14" x14ac:dyDescent="0.35">
      <c r="B753" s="600"/>
      <c r="C753" s="617"/>
      <c r="D753" s="199" t="s">
        <v>269</v>
      </c>
      <c r="E753" s="57">
        <v>0</v>
      </c>
      <c r="F753" s="35">
        <v>0</v>
      </c>
      <c r="G753" s="35">
        <v>0</v>
      </c>
      <c r="H753" s="35">
        <v>0</v>
      </c>
      <c r="I753" s="35">
        <v>0</v>
      </c>
      <c r="J753" s="39">
        <v>0</v>
      </c>
      <c r="K753" s="57">
        <v>0</v>
      </c>
      <c r="L753" s="35">
        <v>0</v>
      </c>
      <c r="M753" s="35">
        <v>0</v>
      </c>
      <c r="N753" s="39">
        <v>0</v>
      </c>
    </row>
    <row r="754" spans="2:14" ht="20.25" customHeight="1" thickBot="1" x14ac:dyDescent="0.4">
      <c r="B754" s="600"/>
      <c r="C754" s="619"/>
      <c r="D754" s="203" t="s">
        <v>254</v>
      </c>
      <c r="E754" s="45">
        <v>0</v>
      </c>
      <c r="F754" s="26">
        <v>0</v>
      </c>
      <c r="G754" s="26">
        <v>0</v>
      </c>
      <c r="H754" s="26">
        <v>0</v>
      </c>
      <c r="I754" s="26">
        <v>0</v>
      </c>
      <c r="J754" s="27">
        <v>0</v>
      </c>
      <c r="K754" s="83">
        <v>0</v>
      </c>
      <c r="L754" s="26">
        <v>0</v>
      </c>
      <c r="M754" s="26">
        <v>0</v>
      </c>
      <c r="N754" s="27">
        <v>0</v>
      </c>
    </row>
    <row r="755" spans="2:14" ht="30.6" customHeight="1" x14ac:dyDescent="0.35">
      <c r="B755" s="600"/>
      <c r="C755" s="615" t="s">
        <v>257</v>
      </c>
      <c r="D755" s="86" t="s">
        <v>29</v>
      </c>
      <c r="E755" s="48">
        <v>0</v>
      </c>
      <c r="F755" s="18">
        <v>0</v>
      </c>
      <c r="G755" s="18">
        <v>0</v>
      </c>
      <c r="H755" s="18">
        <v>0</v>
      </c>
      <c r="I755" s="18">
        <v>0</v>
      </c>
      <c r="J755" s="19">
        <v>0</v>
      </c>
      <c r="K755" s="55">
        <v>0</v>
      </c>
      <c r="L755" s="18">
        <v>0</v>
      </c>
      <c r="M755" s="18">
        <v>0</v>
      </c>
      <c r="N755" s="19">
        <v>0</v>
      </c>
    </row>
    <row r="756" spans="2:14" ht="34.5" customHeight="1" thickBot="1" x14ac:dyDescent="0.4">
      <c r="B756" s="601"/>
      <c r="C756" s="616"/>
      <c r="D756" s="88" t="s">
        <v>30</v>
      </c>
      <c r="E756" s="45">
        <v>0</v>
      </c>
      <c r="F756" s="26">
        <v>0</v>
      </c>
      <c r="G756" s="26">
        <v>0</v>
      </c>
      <c r="H756" s="26">
        <v>0</v>
      </c>
      <c r="I756" s="26">
        <v>0</v>
      </c>
      <c r="J756" s="27">
        <v>0</v>
      </c>
      <c r="K756" s="83">
        <v>0</v>
      </c>
      <c r="L756" s="26">
        <v>0</v>
      </c>
      <c r="M756" s="26">
        <v>0</v>
      </c>
      <c r="N756" s="27">
        <v>0</v>
      </c>
    </row>
    <row r="757" spans="2:14" ht="156" customHeight="1" x14ac:dyDescent="0.35">
      <c r="B757" s="613" t="s">
        <v>271</v>
      </c>
      <c r="C757" s="614"/>
      <c r="D757" s="614"/>
    </row>
    <row r="758" spans="2:14" ht="17.25" customHeight="1" x14ac:dyDescent="0.35"/>
  </sheetData>
  <mergeCells count="258">
    <mergeCell ref="B757:D757"/>
    <mergeCell ref="B703:B726"/>
    <mergeCell ref="C704:C705"/>
    <mergeCell ref="C706:C709"/>
    <mergeCell ref="C710:C711"/>
    <mergeCell ref="C712:C713"/>
    <mergeCell ref="C714:C716"/>
    <mergeCell ref="C751:C754"/>
    <mergeCell ref="C755:C756"/>
    <mergeCell ref="C717:C720"/>
    <mergeCell ref="C721:C726"/>
    <mergeCell ref="B729:B756"/>
    <mergeCell ref="C730:C731"/>
    <mergeCell ref="C732:C735"/>
    <mergeCell ref="C736:C737"/>
    <mergeCell ref="C738:C739"/>
    <mergeCell ref="C740:C742"/>
    <mergeCell ref="C743:C746"/>
    <mergeCell ref="C747:C750"/>
    <mergeCell ref="B674:B700"/>
    <mergeCell ref="C675:C676"/>
    <mergeCell ref="C677:C680"/>
    <mergeCell ref="C681:C682"/>
    <mergeCell ref="C683:C684"/>
    <mergeCell ref="C685:C687"/>
    <mergeCell ref="B631:B671"/>
    <mergeCell ref="C688:C691"/>
    <mergeCell ref="C692:C693"/>
    <mergeCell ref="C694:C696"/>
    <mergeCell ref="C697:C700"/>
    <mergeCell ref="C645:C646"/>
    <mergeCell ref="C647:C648"/>
    <mergeCell ref="C649:C650"/>
    <mergeCell ref="C651:C654"/>
    <mergeCell ref="C655:C656"/>
    <mergeCell ref="C657:C659"/>
    <mergeCell ref="C632:C633"/>
    <mergeCell ref="C634:C635"/>
    <mergeCell ref="C636:C640"/>
    <mergeCell ref="C641:C642"/>
    <mergeCell ref="C643:C644"/>
    <mergeCell ref="C660:C664"/>
    <mergeCell ref="C665:C666"/>
    <mergeCell ref="C667:C668"/>
    <mergeCell ref="C669:C671"/>
    <mergeCell ref="C582:C585"/>
    <mergeCell ref="C586:C590"/>
    <mergeCell ref="B593:B628"/>
    <mergeCell ref="C594:C595"/>
    <mergeCell ref="C596:C599"/>
    <mergeCell ref="C600:C601"/>
    <mergeCell ref="C602:C603"/>
    <mergeCell ref="C604:C606"/>
    <mergeCell ref="C607:C611"/>
    <mergeCell ref="C612:C614"/>
    <mergeCell ref="B556:B590"/>
    <mergeCell ref="C557:C558"/>
    <mergeCell ref="C559:C562"/>
    <mergeCell ref="C563:C564"/>
    <mergeCell ref="C565:C566"/>
    <mergeCell ref="C567:C569"/>
    <mergeCell ref="C570:C574"/>
    <mergeCell ref="C575:C577"/>
    <mergeCell ref="C578:C579"/>
    <mergeCell ref="C580:C581"/>
    <mergeCell ref="C615:C616"/>
    <mergeCell ref="C617:C618"/>
    <mergeCell ref="C619:C623"/>
    <mergeCell ref="C624:C628"/>
    <mergeCell ref="B527:B553"/>
    <mergeCell ref="C527:C528"/>
    <mergeCell ref="C529:C532"/>
    <mergeCell ref="C533:C534"/>
    <mergeCell ref="C535:C536"/>
    <mergeCell ref="C537:C538"/>
    <mergeCell ref="C539:C542"/>
    <mergeCell ref="C543:C544"/>
    <mergeCell ref="C545:C548"/>
    <mergeCell ref="C549:C553"/>
    <mergeCell ref="B501:B524"/>
    <mergeCell ref="C501:C502"/>
    <mergeCell ref="C503:C506"/>
    <mergeCell ref="C507:C508"/>
    <mergeCell ref="C509:C510"/>
    <mergeCell ref="C511:C514"/>
    <mergeCell ref="C515:C516"/>
    <mergeCell ref="C517:C519"/>
    <mergeCell ref="C520:C524"/>
    <mergeCell ref="B458:B474"/>
    <mergeCell ref="C459:C460"/>
    <mergeCell ref="C461:C464"/>
    <mergeCell ref="C465:C466"/>
    <mergeCell ref="C467:C468"/>
    <mergeCell ref="C469:C470"/>
    <mergeCell ref="C471:C472"/>
    <mergeCell ref="C473:C474"/>
    <mergeCell ref="B477:B498"/>
    <mergeCell ref="C478:C479"/>
    <mergeCell ref="C480:C483"/>
    <mergeCell ref="C484:C485"/>
    <mergeCell ref="C486:C487"/>
    <mergeCell ref="C488:C489"/>
    <mergeCell ref="C490:C491"/>
    <mergeCell ref="C492:C493"/>
    <mergeCell ref="C494:C496"/>
    <mergeCell ref="C497:C498"/>
    <mergeCell ref="B418:B455"/>
    <mergeCell ref="C419:C420"/>
    <mergeCell ref="C421:C424"/>
    <mergeCell ref="C425:C426"/>
    <mergeCell ref="C427:C428"/>
    <mergeCell ref="C429:C431"/>
    <mergeCell ref="C432:C435"/>
    <mergeCell ref="C436:C443"/>
    <mergeCell ref="C444:C452"/>
    <mergeCell ref="C453:C455"/>
    <mergeCell ref="B386:B415"/>
    <mergeCell ref="C387:C388"/>
    <mergeCell ref="C389:C392"/>
    <mergeCell ref="C393:C394"/>
    <mergeCell ref="C395:C396"/>
    <mergeCell ref="C397:C399"/>
    <mergeCell ref="C400:C403"/>
    <mergeCell ref="C404:C407"/>
    <mergeCell ref="C408:C412"/>
    <mergeCell ref="C413:C415"/>
    <mergeCell ref="B355:B383"/>
    <mergeCell ref="C356:C357"/>
    <mergeCell ref="C358:C361"/>
    <mergeCell ref="C362:C363"/>
    <mergeCell ref="C364:C365"/>
    <mergeCell ref="C366:C368"/>
    <mergeCell ref="C369:C372"/>
    <mergeCell ref="C373:C376"/>
    <mergeCell ref="C377:C378"/>
    <mergeCell ref="C379:C380"/>
    <mergeCell ref="C381:C383"/>
    <mergeCell ref="B326:B352"/>
    <mergeCell ref="C327:C328"/>
    <mergeCell ref="C329:C332"/>
    <mergeCell ref="C333:C334"/>
    <mergeCell ref="C335:C336"/>
    <mergeCell ref="C337:C339"/>
    <mergeCell ref="C340:C343"/>
    <mergeCell ref="C344:C347"/>
    <mergeCell ref="C348:C349"/>
    <mergeCell ref="C350:C352"/>
    <mergeCell ref="C287:C288"/>
    <mergeCell ref="C289:C290"/>
    <mergeCell ref="C291:C298"/>
    <mergeCell ref="C299:C301"/>
    <mergeCell ref="B304:B323"/>
    <mergeCell ref="C305:C306"/>
    <mergeCell ref="C307:C310"/>
    <mergeCell ref="C311:C312"/>
    <mergeCell ref="C313:C314"/>
    <mergeCell ref="C315:C317"/>
    <mergeCell ref="B257:B301"/>
    <mergeCell ref="C258:C259"/>
    <mergeCell ref="C260:C263"/>
    <mergeCell ref="C264:C265"/>
    <mergeCell ref="C266:C267"/>
    <mergeCell ref="C268:C270"/>
    <mergeCell ref="C271:C274"/>
    <mergeCell ref="C275:C276"/>
    <mergeCell ref="C277:C278"/>
    <mergeCell ref="C279:C286"/>
    <mergeCell ref="C318:C321"/>
    <mergeCell ref="C322:C323"/>
    <mergeCell ref="B232:B254"/>
    <mergeCell ref="C233:C234"/>
    <mergeCell ref="C235:C238"/>
    <mergeCell ref="C239:C240"/>
    <mergeCell ref="C241:C242"/>
    <mergeCell ref="C243:C245"/>
    <mergeCell ref="C246:C249"/>
    <mergeCell ref="C250:C251"/>
    <mergeCell ref="C252:C254"/>
    <mergeCell ref="B205:B229"/>
    <mergeCell ref="C206:C207"/>
    <mergeCell ref="C208:C211"/>
    <mergeCell ref="C212:C213"/>
    <mergeCell ref="C214:C215"/>
    <mergeCell ref="C216:C218"/>
    <mergeCell ref="C219:C222"/>
    <mergeCell ref="C223:C226"/>
    <mergeCell ref="C227:C229"/>
    <mergeCell ref="C177:C179"/>
    <mergeCell ref="B182:B202"/>
    <mergeCell ref="C183:C184"/>
    <mergeCell ref="C185:C188"/>
    <mergeCell ref="C189:C190"/>
    <mergeCell ref="C191:C192"/>
    <mergeCell ref="C193:C195"/>
    <mergeCell ref="C196:C199"/>
    <mergeCell ref="C200:C202"/>
    <mergeCell ref="B151:B179"/>
    <mergeCell ref="C151:C152"/>
    <mergeCell ref="C153:C156"/>
    <mergeCell ref="C157:C158"/>
    <mergeCell ref="C159:C160"/>
    <mergeCell ref="C161:C163"/>
    <mergeCell ref="C164:C167"/>
    <mergeCell ref="C168:C169"/>
    <mergeCell ref="C170:C171"/>
    <mergeCell ref="C172:C176"/>
    <mergeCell ref="B129:B148"/>
    <mergeCell ref="C130:C131"/>
    <mergeCell ref="C132:C135"/>
    <mergeCell ref="C136:C137"/>
    <mergeCell ref="C138:C139"/>
    <mergeCell ref="C140:C142"/>
    <mergeCell ref="C143:C146"/>
    <mergeCell ref="C147:C148"/>
    <mergeCell ref="B105:B126"/>
    <mergeCell ref="C106:C107"/>
    <mergeCell ref="C108:C111"/>
    <mergeCell ref="C112:C113"/>
    <mergeCell ref="C114:C115"/>
    <mergeCell ref="C116:C118"/>
    <mergeCell ref="C119:C122"/>
    <mergeCell ref="C123:C126"/>
    <mergeCell ref="B83:B102"/>
    <mergeCell ref="C84:C85"/>
    <mergeCell ref="C86:C89"/>
    <mergeCell ref="C90:C91"/>
    <mergeCell ref="C92:C93"/>
    <mergeCell ref="C94:C96"/>
    <mergeCell ref="C97:C100"/>
    <mergeCell ref="C101:C102"/>
    <mergeCell ref="B61:B80"/>
    <mergeCell ref="C62:C63"/>
    <mergeCell ref="C64:C67"/>
    <mergeCell ref="C68:C69"/>
    <mergeCell ref="C70:C71"/>
    <mergeCell ref="C72:C74"/>
    <mergeCell ref="C75:C78"/>
    <mergeCell ref="C79:C80"/>
    <mergeCell ref="B37:B58"/>
    <mergeCell ref="C37:C38"/>
    <mergeCell ref="C39:C42"/>
    <mergeCell ref="C43:C44"/>
    <mergeCell ref="C45:C46"/>
    <mergeCell ref="C47:C49"/>
    <mergeCell ref="C50:C53"/>
    <mergeCell ref="C54:C56"/>
    <mergeCell ref="C57:C58"/>
    <mergeCell ref="E1:J1"/>
    <mergeCell ref="K1:N1"/>
    <mergeCell ref="B3:B34"/>
    <mergeCell ref="C3:C4"/>
    <mergeCell ref="C5:C8"/>
    <mergeCell ref="C9:C10"/>
    <mergeCell ref="C11:C12"/>
    <mergeCell ref="C13:C15"/>
    <mergeCell ref="C16:C19"/>
    <mergeCell ref="C20:C25"/>
    <mergeCell ref="C26:C34"/>
  </mergeCells>
  <pageMargins left="0.7" right="0.7" top="0.75" bottom="0.75" header="0.3" footer="0.3"/>
  <pageSetup paperSize="9"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76D9D7-B7FE-4C45-9743-E507B6E619BE}">
  <dimension ref="A1:BA757"/>
  <sheetViews>
    <sheetView zoomScale="85" zoomScaleNormal="85" workbookViewId="0">
      <pane ySplit="1" topLeftCell="A729" activePane="bottomLeft" state="frozen"/>
      <selection activeCell="C1" sqref="C1"/>
      <selection pane="bottomLeft" activeCell="B757" sqref="B757:D757"/>
    </sheetView>
  </sheetViews>
  <sheetFormatPr defaultColWidth="9.1328125" defaultRowHeight="13.5" x14ac:dyDescent="0.35"/>
  <cols>
    <col min="1" max="1" width="3.3984375" style="264" customWidth="1"/>
    <col min="2" max="2" width="27.265625" style="1" customWidth="1"/>
    <col min="3" max="3" width="32.73046875" style="1" customWidth="1"/>
    <col min="4" max="4" width="60.265625" style="1" customWidth="1"/>
    <col min="5" max="5" width="11.59765625" style="1" bestFit="1" customWidth="1"/>
    <col min="6" max="6" width="9.3984375" style="1" customWidth="1"/>
    <col min="7" max="7" width="9.1328125" style="1"/>
    <col min="8" max="8" width="9.59765625" style="1" customWidth="1"/>
    <col min="9" max="10" width="9.1328125" style="1"/>
    <col min="11" max="11" width="12.3984375" style="1" customWidth="1"/>
    <col min="12" max="12" width="16.265625" style="336" customWidth="1"/>
    <col min="13" max="13" width="19.86328125" style="1" customWidth="1"/>
    <col min="14" max="14" width="17.86328125" style="1" customWidth="1"/>
    <col min="15" max="26" width="8.73046875" style="264"/>
    <col min="27" max="27" width="10" style="264" customWidth="1"/>
    <col min="28" max="35" width="8.73046875" style="264"/>
    <col min="36" max="36" width="18.59765625" style="264" customWidth="1"/>
    <col min="37" max="53" width="8.73046875" style="264"/>
    <col min="54" max="16384" width="9.1328125" style="1"/>
  </cols>
  <sheetData>
    <row r="1" spans="2:15" ht="13.9" thickBot="1" x14ac:dyDescent="0.4">
      <c r="E1" s="575" t="s">
        <v>214</v>
      </c>
      <c r="F1" s="576"/>
      <c r="G1" s="576"/>
      <c r="H1" s="576"/>
      <c r="I1" s="576"/>
      <c r="J1" s="577"/>
      <c r="K1" s="575" t="s">
        <v>198</v>
      </c>
      <c r="L1" s="576"/>
      <c r="M1" s="576"/>
      <c r="N1" s="577"/>
      <c r="O1" s="5"/>
    </row>
    <row r="2" spans="2:15" ht="55.5" customHeight="1" thickBot="1" x14ac:dyDescent="0.55000000000000004">
      <c r="B2" s="205" t="s">
        <v>9</v>
      </c>
      <c r="C2" s="337" t="s">
        <v>51</v>
      </c>
      <c r="D2" s="208" t="s">
        <v>52</v>
      </c>
      <c r="E2" s="6" t="s">
        <v>192</v>
      </c>
      <c r="F2" s="7" t="s">
        <v>193</v>
      </c>
      <c r="G2" s="7" t="s">
        <v>194</v>
      </c>
      <c r="H2" s="7" t="s">
        <v>195</v>
      </c>
      <c r="I2" s="7" t="s">
        <v>196</v>
      </c>
      <c r="J2" s="8" t="s">
        <v>197</v>
      </c>
      <c r="K2" s="9" t="s">
        <v>23</v>
      </c>
      <c r="L2" s="10" t="s">
        <v>21</v>
      </c>
      <c r="M2" s="9" t="s">
        <v>22</v>
      </c>
      <c r="N2" s="11" t="s">
        <v>24</v>
      </c>
    </row>
    <row r="3" spans="2:15" ht="14.45" customHeight="1" x14ac:dyDescent="0.35">
      <c r="B3" s="591" t="s">
        <v>44</v>
      </c>
      <c r="C3" s="615" t="s">
        <v>2</v>
      </c>
      <c r="D3" s="76" t="s">
        <v>0</v>
      </c>
      <c r="E3" s="179">
        <v>0</v>
      </c>
      <c r="F3" s="14">
        <v>0</v>
      </c>
      <c r="G3" s="13">
        <v>13</v>
      </c>
      <c r="H3" s="15">
        <v>13</v>
      </c>
      <c r="I3" s="14">
        <v>19</v>
      </c>
      <c r="J3" s="13">
        <v>21</v>
      </c>
      <c r="K3" s="16">
        <v>0</v>
      </c>
      <c r="L3" s="17">
        <v>21</v>
      </c>
      <c r="M3" s="18">
        <v>0</v>
      </c>
      <c r="N3" s="19">
        <v>21</v>
      </c>
    </row>
    <row r="4" spans="2:15" ht="15.75" customHeight="1" thickBot="1" x14ac:dyDescent="0.4">
      <c r="B4" s="592"/>
      <c r="C4" s="616"/>
      <c r="D4" s="77" t="s">
        <v>1</v>
      </c>
      <c r="E4" s="180">
        <v>0</v>
      </c>
      <c r="F4" s="22">
        <v>0</v>
      </c>
      <c r="G4" s="21">
        <v>7</v>
      </c>
      <c r="H4" s="23">
        <v>7</v>
      </c>
      <c r="I4" s="22">
        <v>11</v>
      </c>
      <c r="J4" s="21">
        <v>12</v>
      </c>
      <c r="K4" s="24">
        <v>0</v>
      </c>
      <c r="L4" s="25">
        <v>12</v>
      </c>
      <c r="M4" s="26">
        <v>0</v>
      </c>
      <c r="N4" s="27">
        <v>12</v>
      </c>
    </row>
    <row r="5" spans="2:15" ht="15.75" customHeight="1" x14ac:dyDescent="0.35">
      <c r="B5" s="592"/>
      <c r="C5" s="615" t="s">
        <v>191</v>
      </c>
      <c r="D5" s="79" t="s">
        <v>3</v>
      </c>
      <c r="E5" s="181">
        <v>0</v>
      </c>
      <c r="F5" s="14">
        <v>0</v>
      </c>
      <c r="G5" s="30">
        <v>3</v>
      </c>
      <c r="H5" s="15">
        <v>3</v>
      </c>
      <c r="I5" s="14">
        <v>3</v>
      </c>
      <c r="J5" s="30">
        <v>3</v>
      </c>
      <c r="K5" s="16">
        <v>0</v>
      </c>
      <c r="L5" s="31">
        <v>3</v>
      </c>
      <c r="M5" s="14">
        <v>0</v>
      </c>
      <c r="N5" s="32">
        <v>3</v>
      </c>
    </row>
    <row r="6" spans="2:15" ht="15.75" customHeight="1" x14ac:dyDescent="0.35">
      <c r="B6" s="592"/>
      <c r="C6" s="617"/>
      <c r="D6" s="105" t="s">
        <v>5</v>
      </c>
      <c r="E6" s="182">
        <v>0</v>
      </c>
      <c r="F6" s="35">
        <v>0</v>
      </c>
      <c r="G6" s="34">
        <v>6</v>
      </c>
      <c r="H6" s="36">
        <v>6</v>
      </c>
      <c r="I6" s="35">
        <v>9</v>
      </c>
      <c r="J6" s="34">
        <v>11</v>
      </c>
      <c r="K6" s="37">
        <v>0</v>
      </c>
      <c r="L6" s="38">
        <v>11</v>
      </c>
      <c r="M6" s="35">
        <v>0</v>
      </c>
      <c r="N6" s="39">
        <v>11</v>
      </c>
    </row>
    <row r="7" spans="2:15" ht="15.75" customHeight="1" x14ac:dyDescent="0.35">
      <c r="B7" s="592"/>
      <c r="C7" s="617"/>
      <c r="D7" s="105" t="s">
        <v>6</v>
      </c>
      <c r="E7" s="182">
        <v>0</v>
      </c>
      <c r="F7" s="35">
        <v>0</v>
      </c>
      <c r="G7" s="34">
        <v>11</v>
      </c>
      <c r="H7" s="36">
        <v>11</v>
      </c>
      <c r="I7" s="35">
        <v>17</v>
      </c>
      <c r="J7" s="34">
        <v>18</v>
      </c>
      <c r="K7" s="37">
        <v>0</v>
      </c>
      <c r="L7" s="38">
        <v>18</v>
      </c>
      <c r="M7" s="35">
        <v>0</v>
      </c>
      <c r="N7" s="39">
        <v>18</v>
      </c>
    </row>
    <row r="8" spans="2:15" ht="15.75" customHeight="1" thickBot="1" x14ac:dyDescent="0.4">
      <c r="B8" s="592"/>
      <c r="C8" s="616"/>
      <c r="D8" s="108" t="s">
        <v>4</v>
      </c>
      <c r="E8" s="183">
        <v>0</v>
      </c>
      <c r="F8" s="26">
        <v>0</v>
      </c>
      <c r="G8" s="43">
        <v>0</v>
      </c>
      <c r="H8" s="44">
        <v>0</v>
      </c>
      <c r="I8" s="26">
        <v>1</v>
      </c>
      <c r="J8" s="43">
        <v>1</v>
      </c>
      <c r="K8" s="45">
        <v>0</v>
      </c>
      <c r="L8" s="25">
        <v>1</v>
      </c>
      <c r="M8" s="26">
        <v>0</v>
      </c>
      <c r="N8" s="27">
        <v>1</v>
      </c>
    </row>
    <row r="9" spans="2:15" x14ac:dyDescent="0.35">
      <c r="B9" s="592"/>
      <c r="C9" s="615" t="s">
        <v>26</v>
      </c>
      <c r="D9" s="84" t="s">
        <v>7</v>
      </c>
      <c r="E9" s="179">
        <v>0</v>
      </c>
      <c r="F9" s="18">
        <v>0</v>
      </c>
      <c r="G9" s="13">
        <v>7</v>
      </c>
      <c r="H9" s="47">
        <v>7</v>
      </c>
      <c r="I9" s="18">
        <v>10</v>
      </c>
      <c r="J9" s="13">
        <v>10</v>
      </c>
      <c r="K9" s="48">
        <v>0</v>
      </c>
      <c r="L9" s="17">
        <v>10</v>
      </c>
      <c r="M9" s="18">
        <v>0</v>
      </c>
      <c r="N9" s="19">
        <v>10</v>
      </c>
    </row>
    <row r="10" spans="2:15" ht="16.5" customHeight="1" thickBot="1" x14ac:dyDescent="0.4">
      <c r="B10" s="592"/>
      <c r="C10" s="616"/>
      <c r="D10" s="85" t="s">
        <v>8</v>
      </c>
      <c r="E10" s="183">
        <v>0</v>
      </c>
      <c r="F10" s="26">
        <v>0</v>
      </c>
      <c r="G10" s="43">
        <v>13</v>
      </c>
      <c r="H10" s="44">
        <v>13</v>
      </c>
      <c r="I10" s="26">
        <v>20</v>
      </c>
      <c r="J10" s="43">
        <v>23</v>
      </c>
      <c r="K10" s="45">
        <v>0</v>
      </c>
      <c r="L10" s="25">
        <v>23</v>
      </c>
      <c r="M10" s="26">
        <v>0</v>
      </c>
      <c r="N10" s="27">
        <v>23</v>
      </c>
    </row>
    <row r="11" spans="2:15" ht="16.5" customHeight="1" x14ac:dyDescent="0.35">
      <c r="B11" s="592"/>
      <c r="C11" s="618" t="s">
        <v>101</v>
      </c>
      <c r="D11" s="86" t="s">
        <v>29</v>
      </c>
      <c r="E11" s="179">
        <v>0</v>
      </c>
      <c r="F11" s="18">
        <v>0</v>
      </c>
      <c r="G11" s="13">
        <v>0</v>
      </c>
      <c r="H11" s="47">
        <v>0</v>
      </c>
      <c r="I11" s="18">
        <v>0</v>
      </c>
      <c r="J11" s="13">
        <v>0</v>
      </c>
      <c r="K11" s="48">
        <v>0</v>
      </c>
      <c r="L11" s="17">
        <v>0</v>
      </c>
      <c r="M11" s="18">
        <v>0</v>
      </c>
      <c r="N11" s="19">
        <v>0</v>
      </c>
    </row>
    <row r="12" spans="2:15" ht="16.5" customHeight="1" thickBot="1" x14ac:dyDescent="0.4">
      <c r="B12" s="592"/>
      <c r="C12" s="619"/>
      <c r="D12" s="85" t="s">
        <v>30</v>
      </c>
      <c r="E12" s="183">
        <v>0</v>
      </c>
      <c r="F12" s="26">
        <v>0</v>
      </c>
      <c r="G12" s="43">
        <v>0</v>
      </c>
      <c r="H12" s="44">
        <v>0</v>
      </c>
      <c r="I12" s="26">
        <v>0</v>
      </c>
      <c r="J12" s="43">
        <v>0</v>
      </c>
      <c r="K12" s="45">
        <v>0</v>
      </c>
      <c r="L12" s="25">
        <v>0</v>
      </c>
      <c r="M12" s="26">
        <v>0</v>
      </c>
      <c r="N12" s="27">
        <v>0</v>
      </c>
    </row>
    <row r="13" spans="2:15" ht="17.25" customHeight="1" x14ac:dyDescent="0.35">
      <c r="B13" s="592"/>
      <c r="C13" s="615" t="s">
        <v>27</v>
      </c>
      <c r="D13" s="86" t="s">
        <v>31</v>
      </c>
      <c r="E13" s="179">
        <v>0</v>
      </c>
      <c r="F13" s="18">
        <v>0</v>
      </c>
      <c r="G13" s="13">
        <v>0</v>
      </c>
      <c r="H13" s="47">
        <v>0</v>
      </c>
      <c r="I13" s="18">
        <v>0</v>
      </c>
      <c r="J13" s="13">
        <v>0</v>
      </c>
      <c r="K13" s="48">
        <v>0</v>
      </c>
      <c r="L13" s="17">
        <v>0</v>
      </c>
      <c r="M13" s="18">
        <v>0</v>
      </c>
      <c r="N13" s="19">
        <v>0</v>
      </c>
    </row>
    <row r="14" spans="2:15" ht="17.25" customHeight="1" x14ac:dyDescent="0.35">
      <c r="B14" s="592"/>
      <c r="C14" s="617"/>
      <c r="D14" s="87" t="s">
        <v>32</v>
      </c>
      <c r="E14" s="182">
        <v>0</v>
      </c>
      <c r="F14" s="35">
        <v>0</v>
      </c>
      <c r="G14" s="34">
        <v>0</v>
      </c>
      <c r="H14" s="36">
        <v>0</v>
      </c>
      <c r="I14" s="35">
        <v>0</v>
      </c>
      <c r="J14" s="34">
        <v>0</v>
      </c>
      <c r="K14" s="37">
        <v>0</v>
      </c>
      <c r="L14" s="38">
        <v>0</v>
      </c>
      <c r="M14" s="35">
        <v>0</v>
      </c>
      <c r="N14" s="39">
        <v>0</v>
      </c>
    </row>
    <row r="15" spans="2:15" ht="13.9" thickBot="1" x14ac:dyDescent="0.4">
      <c r="B15" s="592"/>
      <c r="C15" s="619"/>
      <c r="D15" s="88" t="s">
        <v>33</v>
      </c>
      <c r="E15" s="183">
        <v>0</v>
      </c>
      <c r="F15" s="26">
        <v>0</v>
      </c>
      <c r="G15" s="43">
        <v>0</v>
      </c>
      <c r="H15" s="44">
        <v>0</v>
      </c>
      <c r="I15" s="26">
        <v>0</v>
      </c>
      <c r="J15" s="43">
        <v>0</v>
      </c>
      <c r="K15" s="45">
        <v>0</v>
      </c>
      <c r="L15" s="25">
        <v>0</v>
      </c>
      <c r="M15" s="26">
        <v>0</v>
      </c>
      <c r="N15" s="27">
        <v>0</v>
      </c>
    </row>
    <row r="16" spans="2:15" x14ac:dyDescent="0.35">
      <c r="B16" s="592"/>
      <c r="C16" s="615" t="s">
        <v>28</v>
      </c>
      <c r="D16" s="89" t="s">
        <v>34</v>
      </c>
      <c r="E16" s="55">
        <v>0</v>
      </c>
      <c r="F16" s="55">
        <v>0</v>
      </c>
      <c r="G16" s="13">
        <v>0</v>
      </c>
      <c r="H16" s="18">
        <v>0</v>
      </c>
      <c r="I16" s="55">
        <v>0</v>
      </c>
      <c r="J16" s="13">
        <v>0</v>
      </c>
      <c r="K16" s="48">
        <v>0</v>
      </c>
      <c r="L16" s="17">
        <v>0</v>
      </c>
      <c r="M16" s="18">
        <v>0</v>
      </c>
      <c r="N16" s="19">
        <v>0</v>
      </c>
    </row>
    <row r="17" spans="2:15" x14ac:dyDescent="0.35">
      <c r="B17" s="592"/>
      <c r="C17" s="617"/>
      <c r="D17" s="90" t="s">
        <v>36</v>
      </c>
      <c r="E17" s="57">
        <v>0</v>
      </c>
      <c r="F17" s="57">
        <v>0</v>
      </c>
      <c r="G17" s="34">
        <v>0</v>
      </c>
      <c r="H17" s="35">
        <v>0</v>
      </c>
      <c r="I17" s="57">
        <v>0</v>
      </c>
      <c r="J17" s="34">
        <v>0</v>
      </c>
      <c r="K17" s="37">
        <v>0</v>
      </c>
      <c r="L17" s="38">
        <v>0</v>
      </c>
      <c r="M17" s="35">
        <v>0</v>
      </c>
      <c r="N17" s="39">
        <v>0</v>
      </c>
    </row>
    <row r="18" spans="2:15" x14ac:dyDescent="0.35">
      <c r="B18" s="592"/>
      <c r="C18" s="617"/>
      <c r="D18" s="90" t="s">
        <v>35</v>
      </c>
      <c r="E18" s="57">
        <v>0</v>
      </c>
      <c r="F18" s="57">
        <v>0</v>
      </c>
      <c r="G18" s="34">
        <v>0</v>
      </c>
      <c r="H18" s="35">
        <v>0</v>
      </c>
      <c r="I18" s="57">
        <v>0</v>
      </c>
      <c r="J18" s="34">
        <v>0</v>
      </c>
      <c r="K18" s="37">
        <v>0</v>
      </c>
      <c r="L18" s="38">
        <v>0</v>
      </c>
      <c r="M18" s="35">
        <v>0</v>
      </c>
      <c r="N18" s="39">
        <v>0</v>
      </c>
    </row>
    <row r="19" spans="2:15" ht="15.75" customHeight="1" thickBot="1" x14ac:dyDescent="0.4">
      <c r="B19" s="592"/>
      <c r="C19" s="619"/>
      <c r="D19" s="91" t="s">
        <v>37</v>
      </c>
      <c r="E19" s="183">
        <v>0</v>
      </c>
      <c r="F19" s="26">
        <v>0</v>
      </c>
      <c r="G19" s="43">
        <v>0</v>
      </c>
      <c r="H19" s="44">
        <v>0</v>
      </c>
      <c r="I19" s="26">
        <v>0</v>
      </c>
      <c r="J19" s="43">
        <v>0</v>
      </c>
      <c r="K19" s="45">
        <v>0</v>
      </c>
      <c r="L19" s="25">
        <v>0</v>
      </c>
      <c r="M19" s="26">
        <v>0</v>
      </c>
      <c r="N19" s="27">
        <v>0</v>
      </c>
      <c r="O19" s="265"/>
    </row>
    <row r="20" spans="2:15" ht="15.75" customHeight="1" x14ac:dyDescent="0.35">
      <c r="B20" s="592"/>
      <c r="C20" s="615" t="s">
        <v>45</v>
      </c>
      <c r="D20" s="86" t="s">
        <v>42</v>
      </c>
      <c r="E20" s="13">
        <v>0</v>
      </c>
      <c r="F20" s="18">
        <v>0</v>
      </c>
      <c r="G20" s="13">
        <v>0</v>
      </c>
      <c r="H20" s="47">
        <v>0</v>
      </c>
      <c r="I20" s="18">
        <v>0</v>
      </c>
      <c r="J20" s="13">
        <v>0</v>
      </c>
      <c r="K20" s="48">
        <v>0</v>
      </c>
      <c r="L20" s="17">
        <v>0</v>
      </c>
      <c r="M20" s="18">
        <v>0</v>
      </c>
      <c r="N20" s="19">
        <v>0</v>
      </c>
    </row>
    <row r="21" spans="2:15" ht="15.75" customHeight="1" x14ac:dyDescent="0.35">
      <c r="B21" s="592"/>
      <c r="C21" s="617"/>
      <c r="D21" s="90" t="s">
        <v>39</v>
      </c>
      <c r="E21" s="34">
        <v>0</v>
      </c>
      <c r="F21" s="35">
        <v>0</v>
      </c>
      <c r="G21" s="34">
        <v>0</v>
      </c>
      <c r="H21" s="36">
        <v>0</v>
      </c>
      <c r="I21" s="35">
        <v>0</v>
      </c>
      <c r="J21" s="34">
        <v>0</v>
      </c>
      <c r="K21" s="37">
        <v>0</v>
      </c>
      <c r="L21" s="38">
        <v>0</v>
      </c>
      <c r="M21" s="35">
        <v>0</v>
      </c>
      <c r="N21" s="39">
        <v>0</v>
      </c>
    </row>
    <row r="22" spans="2:15" ht="15.75" customHeight="1" x14ac:dyDescent="0.35">
      <c r="B22" s="592"/>
      <c r="C22" s="617"/>
      <c r="D22" s="90" t="s">
        <v>259</v>
      </c>
      <c r="E22" s="34">
        <v>0</v>
      </c>
      <c r="F22" s="35">
        <v>0</v>
      </c>
      <c r="G22" s="34">
        <v>0</v>
      </c>
      <c r="H22" s="36">
        <v>0</v>
      </c>
      <c r="I22" s="35">
        <v>0</v>
      </c>
      <c r="J22" s="34">
        <v>0</v>
      </c>
      <c r="K22" s="37">
        <v>0</v>
      </c>
      <c r="L22" s="38">
        <v>0</v>
      </c>
      <c r="M22" s="35">
        <v>0</v>
      </c>
      <c r="N22" s="39">
        <v>0</v>
      </c>
    </row>
    <row r="23" spans="2:15" ht="15.75" customHeight="1" x14ac:dyDescent="0.35">
      <c r="B23" s="592"/>
      <c r="C23" s="617"/>
      <c r="D23" s="90" t="s">
        <v>38</v>
      </c>
      <c r="E23" s="34">
        <v>0</v>
      </c>
      <c r="F23" s="35">
        <v>0</v>
      </c>
      <c r="G23" s="34">
        <v>0</v>
      </c>
      <c r="H23" s="36">
        <v>0</v>
      </c>
      <c r="I23" s="35">
        <v>0</v>
      </c>
      <c r="J23" s="34">
        <v>0</v>
      </c>
      <c r="K23" s="37">
        <v>0</v>
      </c>
      <c r="L23" s="38">
        <v>0</v>
      </c>
      <c r="M23" s="35">
        <v>0</v>
      </c>
      <c r="N23" s="39">
        <v>0</v>
      </c>
    </row>
    <row r="24" spans="2:15" ht="15.75" customHeight="1" x14ac:dyDescent="0.35">
      <c r="B24" s="592"/>
      <c r="C24" s="617"/>
      <c r="D24" s="90" t="s">
        <v>43</v>
      </c>
      <c r="E24" s="34">
        <v>0</v>
      </c>
      <c r="F24" s="35">
        <v>0</v>
      </c>
      <c r="G24" s="34">
        <v>0</v>
      </c>
      <c r="H24" s="36">
        <v>0</v>
      </c>
      <c r="I24" s="35">
        <v>0</v>
      </c>
      <c r="J24" s="34">
        <v>0</v>
      </c>
      <c r="K24" s="24">
        <v>0</v>
      </c>
      <c r="L24" s="38">
        <v>0</v>
      </c>
      <c r="M24" s="35">
        <v>0</v>
      </c>
      <c r="N24" s="61">
        <v>0</v>
      </c>
    </row>
    <row r="25" spans="2:15" ht="15.75" customHeight="1" thickBot="1" x14ac:dyDescent="0.4">
      <c r="B25" s="592"/>
      <c r="C25" s="619"/>
      <c r="D25" s="91" t="s">
        <v>37</v>
      </c>
      <c r="E25" s="183">
        <v>0</v>
      </c>
      <c r="F25" s="63">
        <v>0</v>
      </c>
      <c r="G25" s="64">
        <v>0</v>
      </c>
      <c r="H25" s="65">
        <v>0</v>
      </c>
      <c r="I25" s="63">
        <v>0</v>
      </c>
      <c r="J25" s="64">
        <v>0</v>
      </c>
      <c r="K25" s="45">
        <v>0</v>
      </c>
      <c r="L25" s="66">
        <v>0</v>
      </c>
      <c r="M25" s="63">
        <v>0</v>
      </c>
      <c r="N25" s="27">
        <v>0</v>
      </c>
    </row>
    <row r="26" spans="2:15" ht="15.75" customHeight="1" x14ac:dyDescent="0.35">
      <c r="B26" s="592"/>
      <c r="C26" s="615" t="s">
        <v>258</v>
      </c>
      <c r="D26" s="86" t="s">
        <v>40</v>
      </c>
      <c r="E26" s="55">
        <v>0</v>
      </c>
      <c r="F26" s="55">
        <v>0</v>
      </c>
      <c r="G26" s="55">
        <v>3</v>
      </c>
      <c r="H26" s="55">
        <v>3</v>
      </c>
      <c r="I26" s="55">
        <v>5</v>
      </c>
      <c r="J26" s="13">
        <v>5</v>
      </c>
      <c r="K26" s="48">
        <v>0</v>
      </c>
      <c r="L26" s="17">
        <v>5</v>
      </c>
      <c r="M26" s="18">
        <v>0</v>
      </c>
      <c r="N26" s="19">
        <v>5</v>
      </c>
    </row>
    <row r="27" spans="2:15" ht="15.75" customHeight="1" x14ac:dyDescent="0.35">
      <c r="B27" s="592"/>
      <c r="C27" s="617"/>
      <c r="D27" s="90" t="s">
        <v>46</v>
      </c>
      <c r="E27" s="57">
        <v>0</v>
      </c>
      <c r="F27" s="57">
        <v>0</v>
      </c>
      <c r="G27" s="57">
        <v>12</v>
      </c>
      <c r="H27" s="57">
        <v>12</v>
      </c>
      <c r="I27" s="57">
        <v>17</v>
      </c>
      <c r="J27" s="34">
        <v>20</v>
      </c>
      <c r="K27" s="37">
        <v>0</v>
      </c>
      <c r="L27" s="38">
        <v>20</v>
      </c>
      <c r="M27" s="35">
        <v>0</v>
      </c>
      <c r="N27" s="39">
        <v>20</v>
      </c>
    </row>
    <row r="28" spans="2:15" ht="15.75" customHeight="1" x14ac:dyDescent="0.35">
      <c r="B28" s="592"/>
      <c r="C28" s="617"/>
      <c r="D28" s="90" t="s">
        <v>41</v>
      </c>
      <c r="E28" s="57">
        <v>0</v>
      </c>
      <c r="F28" s="57">
        <v>0</v>
      </c>
      <c r="G28" s="57">
        <v>0</v>
      </c>
      <c r="H28" s="57">
        <v>0</v>
      </c>
      <c r="I28" s="57">
        <v>0</v>
      </c>
      <c r="J28" s="34">
        <v>0</v>
      </c>
      <c r="K28" s="37">
        <v>0</v>
      </c>
      <c r="L28" s="38">
        <v>0</v>
      </c>
      <c r="M28" s="35">
        <v>0</v>
      </c>
      <c r="N28" s="39">
        <v>0</v>
      </c>
    </row>
    <row r="29" spans="2:15" ht="27" customHeight="1" x14ac:dyDescent="0.35">
      <c r="B29" s="592"/>
      <c r="C29" s="617"/>
      <c r="D29" s="90" t="s">
        <v>47</v>
      </c>
      <c r="E29" s="57">
        <v>0</v>
      </c>
      <c r="F29" s="57">
        <v>0</v>
      </c>
      <c r="G29" s="57">
        <v>0</v>
      </c>
      <c r="H29" s="57">
        <v>0</v>
      </c>
      <c r="I29" s="57">
        <v>0</v>
      </c>
      <c r="J29" s="34">
        <v>0</v>
      </c>
      <c r="K29" s="37"/>
      <c r="L29" s="38">
        <v>0</v>
      </c>
      <c r="M29" s="35">
        <v>0</v>
      </c>
      <c r="N29" s="39">
        <v>0</v>
      </c>
    </row>
    <row r="30" spans="2:15" ht="15.75" customHeight="1" x14ac:dyDescent="0.35">
      <c r="B30" s="592"/>
      <c r="C30" s="617"/>
      <c r="D30" s="90" t="s">
        <v>48</v>
      </c>
      <c r="E30" s="57">
        <v>0</v>
      </c>
      <c r="F30" s="57">
        <v>0</v>
      </c>
      <c r="G30" s="57">
        <v>0</v>
      </c>
      <c r="H30" s="57">
        <v>0</v>
      </c>
      <c r="I30" s="57">
        <v>3</v>
      </c>
      <c r="J30" s="34">
        <v>3</v>
      </c>
      <c r="K30" s="37">
        <v>0</v>
      </c>
      <c r="L30" s="38">
        <v>3</v>
      </c>
      <c r="M30" s="35">
        <v>0</v>
      </c>
      <c r="N30" s="39">
        <v>3</v>
      </c>
    </row>
    <row r="31" spans="2:15" ht="15.75" customHeight="1" x14ac:dyDescent="0.35">
      <c r="B31" s="592"/>
      <c r="C31" s="617"/>
      <c r="D31" s="90" t="s">
        <v>245</v>
      </c>
      <c r="E31" s="57">
        <v>0</v>
      </c>
      <c r="F31" s="57">
        <v>0</v>
      </c>
      <c r="G31" s="57">
        <v>0</v>
      </c>
      <c r="H31" s="57">
        <v>0</v>
      </c>
      <c r="I31" s="57">
        <v>0</v>
      </c>
      <c r="J31" s="34">
        <v>0</v>
      </c>
      <c r="K31" s="37">
        <v>0</v>
      </c>
      <c r="L31" s="38">
        <v>0</v>
      </c>
      <c r="M31" s="35">
        <v>0</v>
      </c>
      <c r="N31" s="39">
        <v>0</v>
      </c>
    </row>
    <row r="32" spans="2:15" ht="15.75" customHeight="1" x14ac:dyDescent="0.35">
      <c r="B32" s="592"/>
      <c r="C32" s="617"/>
      <c r="D32" s="90" t="s">
        <v>246</v>
      </c>
      <c r="E32" s="57">
        <v>0</v>
      </c>
      <c r="F32" s="57">
        <v>0</v>
      </c>
      <c r="G32" s="57">
        <v>4</v>
      </c>
      <c r="H32" s="57">
        <v>4</v>
      </c>
      <c r="I32" s="57">
        <v>4</v>
      </c>
      <c r="J32" s="34">
        <v>4</v>
      </c>
      <c r="K32" s="37">
        <v>0</v>
      </c>
      <c r="L32" s="38">
        <v>4</v>
      </c>
      <c r="M32" s="35">
        <v>0</v>
      </c>
      <c r="N32" s="39">
        <v>4</v>
      </c>
    </row>
    <row r="33" spans="1:53" ht="14.25" customHeight="1" x14ac:dyDescent="0.35">
      <c r="B33" s="592"/>
      <c r="C33" s="617"/>
      <c r="D33" s="90" t="s">
        <v>49</v>
      </c>
      <c r="E33" s="57">
        <v>0</v>
      </c>
      <c r="F33" s="57">
        <v>0</v>
      </c>
      <c r="G33" s="57">
        <v>1</v>
      </c>
      <c r="H33" s="57">
        <v>1</v>
      </c>
      <c r="I33" s="57">
        <v>1</v>
      </c>
      <c r="J33" s="34">
        <v>1</v>
      </c>
      <c r="K33" s="37">
        <v>0</v>
      </c>
      <c r="L33" s="38">
        <v>1</v>
      </c>
      <c r="M33" s="35">
        <v>0</v>
      </c>
      <c r="N33" s="39">
        <v>1</v>
      </c>
    </row>
    <row r="34" spans="1:53" ht="15" customHeight="1" x14ac:dyDescent="0.35">
      <c r="B34" s="592"/>
      <c r="C34" s="617"/>
      <c r="D34" s="90" t="s">
        <v>50</v>
      </c>
      <c r="E34" s="57">
        <v>0</v>
      </c>
      <c r="F34" s="57">
        <v>0</v>
      </c>
      <c r="G34" s="57">
        <v>0</v>
      </c>
      <c r="H34" s="57">
        <v>0</v>
      </c>
      <c r="I34" s="57">
        <v>0</v>
      </c>
      <c r="J34" s="34">
        <v>0</v>
      </c>
      <c r="K34" s="37">
        <v>0</v>
      </c>
      <c r="L34" s="38">
        <v>0</v>
      </c>
      <c r="M34" s="35">
        <v>0</v>
      </c>
      <c r="N34" s="39">
        <v>0</v>
      </c>
    </row>
    <row r="35" spans="1:53" s="270" customFormat="1" ht="11.25" customHeight="1" thickBot="1" x14ac:dyDescent="0.4">
      <c r="A35" s="264"/>
      <c r="B35" s="266"/>
      <c r="C35" s="267"/>
      <c r="D35" s="267"/>
      <c r="E35" s="268"/>
      <c r="F35" s="268"/>
      <c r="G35" s="268"/>
      <c r="H35" s="268"/>
      <c r="I35" s="268"/>
      <c r="J35" s="268"/>
      <c r="K35" s="268"/>
      <c r="L35" s="269"/>
      <c r="M35" s="268"/>
      <c r="N35" s="268"/>
      <c r="O35" s="264"/>
      <c r="P35" s="264"/>
      <c r="Q35" s="264"/>
      <c r="R35" s="264"/>
      <c r="S35" s="264"/>
      <c r="T35" s="264"/>
      <c r="U35" s="264"/>
      <c r="V35" s="264"/>
      <c r="W35" s="264"/>
      <c r="X35" s="264"/>
      <c r="Y35" s="264"/>
      <c r="Z35" s="264"/>
      <c r="AA35" s="264"/>
      <c r="AB35" s="264"/>
      <c r="AC35" s="264"/>
      <c r="AD35" s="264"/>
      <c r="AE35" s="264"/>
      <c r="AF35" s="264"/>
      <c r="AG35" s="264"/>
      <c r="AH35" s="264"/>
      <c r="AI35" s="264"/>
      <c r="AJ35" s="264"/>
      <c r="AK35" s="264"/>
      <c r="AL35" s="264"/>
      <c r="AM35" s="264"/>
      <c r="AN35" s="264"/>
      <c r="AO35" s="264"/>
      <c r="AP35" s="264"/>
      <c r="AQ35" s="264"/>
      <c r="AR35" s="264"/>
      <c r="AS35" s="264"/>
      <c r="AT35" s="264"/>
      <c r="AU35" s="264"/>
      <c r="AV35" s="264"/>
      <c r="AW35" s="264"/>
      <c r="AX35" s="264"/>
      <c r="AY35" s="264"/>
      <c r="AZ35" s="264"/>
      <c r="BA35" s="264"/>
    </row>
    <row r="36" spans="1:53" ht="59.1" customHeight="1" thickBot="1" x14ac:dyDescent="0.55000000000000004">
      <c r="B36" s="205" t="s">
        <v>9</v>
      </c>
      <c r="C36" s="205" t="s">
        <v>51</v>
      </c>
      <c r="D36" s="208" t="s">
        <v>52</v>
      </c>
      <c r="E36" s="73" t="s">
        <v>192</v>
      </c>
      <c r="F36" s="7" t="s">
        <v>193</v>
      </c>
      <c r="G36" s="7" t="s">
        <v>194</v>
      </c>
      <c r="H36" s="7" t="s">
        <v>195</v>
      </c>
      <c r="I36" s="7" t="s">
        <v>196</v>
      </c>
      <c r="J36" s="8" t="s">
        <v>197</v>
      </c>
      <c r="K36" s="74" t="s">
        <v>23</v>
      </c>
      <c r="L36" s="75" t="s">
        <v>21</v>
      </c>
      <c r="M36" s="74" t="s">
        <v>22</v>
      </c>
      <c r="N36" s="8" t="s">
        <v>24</v>
      </c>
    </row>
    <row r="37" spans="1:53" ht="14.45" customHeight="1" x14ac:dyDescent="0.35">
      <c r="B37" s="591" t="s">
        <v>53</v>
      </c>
      <c r="C37" s="615" t="s">
        <v>2</v>
      </c>
      <c r="D37" s="76" t="s">
        <v>0</v>
      </c>
      <c r="E37" s="48">
        <v>148</v>
      </c>
      <c r="F37" s="18">
        <v>136</v>
      </c>
      <c r="G37" s="18">
        <v>173</v>
      </c>
      <c r="H37" s="18">
        <v>134</v>
      </c>
      <c r="I37" s="18">
        <v>68</v>
      </c>
      <c r="J37" s="19">
        <v>159</v>
      </c>
      <c r="K37" s="55">
        <v>0</v>
      </c>
      <c r="L37" s="17">
        <v>818</v>
      </c>
      <c r="M37" s="18">
        <v>797</v>
      </c>
      <c r="N37" s="19">
        <v>21</v>
      </c>
    </row>
    <row r="38" spans="1:53" ht="15.75" customHeight="1" thickBot="1" x14ac:dyDescent="0.4">
      <c r="B38" s="592"/>
      <c r="C38" s="616"/>
      <c r="D38" s="77" t="s">
        <v>1</v>
      </c>
      <c r="E38" s="24">
        <v>139</v>
      </c>
      <c r="F38" s="22">
        <v>140</v>
      </c>
      <c r="G38" s="22">
        <v>140</v>
      </c>
      <c r="H38" s="22">
        <v>128</v>
      </c>
      <c r="I38" s="22">
        <v>82</v>
      </c>
      <c r="J38" s="61">
        <v>159</v>
      </c>
      <c r="K38" s="78">
        <v>0</v>
      </c>
      <c r="L38" s="25">
        <v>788</v>
      </c>
      <c r="M38" s="26">
        <v>776</v>
      </c>
      <c r="N38" s="27">
        <v>12</v>
      </c>
    </row>
    <row r="39" spans="1:53" ht="15.75" customHeight="1" x14ac:dyDescent="0.35">
      <c r="B39" s="592"/>
      <c r="C39" s="615" t="s">
        <v>191</v>
      </c>
      <c r="D39" s="79" t="s">
        <v>3</v>
      </c>
      <c r="E39" s="16">
        <v>30</v>
      </c>
      <c r="F39" s="14">
        <v>54</v>
      </c>
      <c r="G39" s="14">
        <v>45</v>
      </c>
      <c r="H39" s="14">
        <v>42</v>
      </c>
      <c r="I39" s="14">
        <v>24</v>
      </c>
      <c r="J39" s="32">
        <v>58</v>
      </c>
      <c r="K39" s="80">
        <v>0</v>
      </c>
      <c r="L39" s="31">
        <v>253</v>
      </c>
      <c r="M39" s="14">
        <v>250</v>
      </c>
      <c r="N39" s="32">
        <v>3</v>
      </c>
    </row>
    <row r="40" spans="1:53" ht="15.75" customHeight="1" x14ac:dyDescent="0.35">
      <c r="B40" s="592"/>
      <c r="C40" s="617"/>
      <c r="D40" s="81" t="s">
        <v>5</v>
      </c>
      <c r="E40" s="37">
        <v>105</v>
      </c>
      <c r="F40" s="35">
        <v>105</v>
      </c>
      <c r="G40" s="35">
        <v>80</v>
      </c>
      <c r="H40" s="35">
        <v>82</v>
      </c>
      <c r="I40" s="35">
        <v>27</v>
      </c>
      <c r="J40" s="39">
        <v>79</v>
      </c>
      <c r="K40" s="57">
        <v>0</v>
      </c>
      <c r="L40" s="38">
        <v>478</v>
      </c>
      <c r="M40" s="35">
        <v>467</v>
      </c>
      <c r="N40" s="39">
        <v>11</v>
      </c>
    </row>
    <row r="41" spans="1:53" ht="15.75" customHeight="1" x14ac:dyDescent="0.35">
      <c r="B41" s="592"/>
      <c r="C41" s="617"/>
      <c r="D41" s="81" t="s">
        <v>6</v>
      </c>
      <c r="E41" s="37">
        <v>118</v>
      </c>
      <c r="F41" s="35">
        <v>107</v>
      </c>
      <c r="G41" s="35">
        <v>149</v>
      </c>
      <c r="H41" s="35">
        <v>105</v>
      </c>
      <c r="I41" s="35">
        <v>82</v>
      </c>
      <c r="J41" s="39">
        <v>153</v>
      </c>
      <c r="K41" s="57">
        <v>0</v>
      </c>
      <c r="L41" s="38">
        <v>714</v>
      </c>
      <c r="M41" s="35">
        <v>696</v>
      </c>
      <c r="N41" s="39">
        <v>18</v>
      </c>
    </row>
    <row r="42" spans="1:53" ht="15.75" customHeight="1" thickBot="1" x14ac:dyDescent="0.4">
      <c r="B42" s="592"/>
      <c r="C42" s="616"/>
      <c r="D42" s="82" t="s">
        <v>4</v>
      </c>
      <c r="E42" s="45">
        <v>34</v>
      </c>
      <c r="F42" s="26">
        <v>10</v>
      </c>
      <c r="G42" s="26">
        <v>39</v>
      </c>
      <c r="H42" s="26">
        <v>33</v>
      </c>
      <c r="I42" s="26">
        <v>17</v>
      </c>
      <c r="J42" s="27">
        <v>28</v>
      </c>
      <c r="K42" s="83">
        <v>0</v>
      </c>
      <c r="L42" s="25">
        <v>161</v>
      </c>
      <c r="M42" s="26">
        <v>160</v>
      </c>
      <c r="N42" s="27">
        <v>1</v>
      </c>
    </row>
    <row r="43" spans="1:53" x14ac:dyDescent="0.35">
      <c r="B43" s="592"/>
      <c r="C43" s="615" t="s">
        <v>26</v>
      </c>
      <c r="D43" s="84" t="s">
        <v>7</v>
      </c>
      <c r="E43" s="48">
        <v>194</v>
      </c>
      <c r="F43" s="18">
        <v>110</v>
      </c>
      <c r="G43" s="18">
        <v>117</v>
      </c>
      <c r="H43" s="18">
        <v>68</v>
      </c>
      <c r="I43" s="18">
        <v>35</v>
      </c>
      <c r="J43" s="19">
        <v>123</v>
      </c>
      <c r="K43" s="55">
        <v>0</v>
      </c>
      <c r="L43" s="17">
        <v>647</v>
      </c>
      <c r="M43" s="18">
        <v>637</v>
      </c>
      <c r="N43" s="19">
        <v>10</v>
      </c>
    </row>
    <row r="44" spans="1:53" ht="16.5" customHeight="1" thickBot="1" x14ac:dyDescent="0.4">
      <c r="B44" s="592"/>
      <c r="C44" s="616"/>
      <c r="D44" s="85" t="s">
        <v>8</v>
      </c>
      <c r="E44" s="45">
        <v>93</v>
      </c>
      <c r="F44" s="26">
        <v>166</v>
      </c>
      <c r="G44" s="26">
        <v>196</v>
      </c>
      <c r="H44" s="26">
        <v>194</v>
      </c>
      <c r="I44" s="26">
        <v>115</v>
      </c>
      <c r="J44" s="27">
        <v>195</v>
      </c>
      <c r="K44" s="83">
        <v>0</v>
      </c>
      <c r="L44" s="25">
        <v>959</v>
      </c>
      <c r="M44" s="26">
        <v>936</v>
      </c>
      <c r="N44" s="27">
        <v>23</v>
      </c>
    </row>
    <row r="45" spans="1:53" ht="16.5" customHeight="1" x14ac:dyDescent="0.35">
      <c r="B45" s="592"/>
      <c r="C45" s="618" t="s">
        <v>62</v>
      </c>
      <c r="D45" s="86" t="s">
        <v>29</v>
      </c>
      <c r="E45" s="48">
        <v>88</v>
      </c>
      <c r="F45" s="18">
        <v>66</v>
      </c>
      <c r="G45" s="18">
        <v>51</v>
      </c>
      <c r="H45" s="18">
        <v>57</v>
      </c>
      <c r="I45" s="18">
        <v>38</v>
      </c>
      <c r="J45" s="19">
        <v>11</v>
      </c>
      <c r="K45" s="55">
        <v>0</v>
      </c>
      <c r="L45" s="17">
        <v>311</v>
      </c>
      <c r="M45" s="18">
        <v>311</v>
      </c>
      <c r="N45" s="19">
        <v>0</v>
      </c>
    </row>
    <row r="46" spans="1:53" ht="15.75" customHeight="1" thickBot="1" x14ac:dyDescent="0.4">
      <c r="B46" s="592"/>
      <c r="C46" s="619"/>
      <c r="D46" s="85" t="s">
        <v>30</v>
      </c>
      <c r="E46" s="45">
        <v>199</v>
      </c>
      <c r="F46" s="26">
        <v>210</v>
      </c>
      <c r="G46" s="26">
        <v>262</v>
      </c>
      <c r="H46" s="26">
        <v>205</v>
      </c>
      <c r="I46" s="26">
        <v>112</v>
      </c>
      <c r="J46" s="27">
        <v>307</v>
      </c>
      <c r="K46" s="83">
        <v>0</v>
      </c>
      <c r="L46" s="25">
        <v>1295</v>
      </c>
      <c r="M46" s="26">
        <v>1295</v>
      </c>
      <c r="N46" s="27">
        <v>0</v>
      </c>
      <c r="O46" s="265"/>
    </row>
    <row r="47" spans="1:53" ht="15.75" customHeight="1" x14ac:dyDescent="0.35">
      <c r="B47" s="592"/>
      <c r="C47" s="615" t="s">
        <v>27</v>
      </c>
      <c r="D47" s="86" t="s">
        <v>31</v>
      </c>
      <c r="E47" s="48">
        <v>58</v>
      </c>
      <c r="F47" s="18">
        <v>28</v>
      </c>
      <c r="G47" s="18">
        <v>21</v>
      </c>
      <c r="H47" s="18">
        <v>32</v>
      </c>
      <c r="I47" s="18">
        <v>18</v>
      </c>
      <c r="J47" s="19">
        <v>2</v>
      </c>
      <c r="K47" s="55">
        <v>0</v>
      </c>
      <c r="L47" s="17">
        <v>159</v>
      </c>
      <c r="M47" s="18">
        <v>159</v>
      </c>
      <c r="N47" s="19">
        <v>0</v>
      </c>
    </row>
    <row r="48" spans="1:53" ht="18.75" customHeight="1" x14ac:dyDescent="0.35">
      <c r="B48" s="592"/>
      <c r="C48" s="617"/>
      <c r="D48" s="87" t="s">
        <v>32</v>
      </c>
      <c r="E48" s="37">
        <v>15</v>
      </c>
      <c r="F48" s="35">
        <v>27</v>
      </c>
      <c r="G48" s="35">
        <v>17</v>
      </c>
      <c r="H48" s="35">
        <v>17</v>
      </c>
      <c r="I48" s="35">
        <v>16</v>
      </c>
      <c r="J48" s="39">
        <v>3</v>
      </c>
      <c r="K48" s="57">
        <v>0</v>
      </c>
      <c r="L48" s="38">
        <v>95</v>
      </c>
      <c r="M48" s="35">
        <v>95</v>
      </c>
      <c r="N48" s="39">
        <v>0</v>
      </c>
    </row>
    <row r="49" spans="1:53" ht="13.9" thickBot="1" x14ac:dyDescent="0.4">
      <c r="B49" s="592"/>
      <c r="C49" s="619"/>
      <c r="D49" s="88" t="s">
        <v>33</v>
      </c>
      <c r="E49" s="45">
        <v>15</v>
      </c>
      <c r="F49" s="26">
        <v>11</v>
      </c>
      <c r="G49" s="26">
        <v>13</v>
      </c>
      <c r="H49" s="26">
        <v>8</v>
      </c>
      <c r="I49" s="26">
        <v>4</v>
      </c>
      <c r="J49" s="27">
        <v>6</v>
      </c>
      <c r="K49" s="83">
        <v>0</v>
      </c>
      <c r="L49" s="25">
        <v>57</v>
      </c>
      <c r="M49" s="26">
        <v>57</v>
      </c>
      <c r="N49" s="27">
        <v>0</v>
      </c>
    </row>
    <row r="50" spans="1:53" x14ac:dyDescent="0.35">
      <c r="B50" s="592"/>
      <c r="C50" s="615" t="s">
        <v>28</v>
      </c>
      <c r="D50" s="89" t="s">
        <v>34</v>
      </c>
      <c r="E50" s="55">
        <v>29</v>
      </c>
      <c r="F50" s="18">
        <v>24</v>
      </c>
      <c r="G50" s="18">
        <v>14</v>
      </c>
      <c r="H50" s="18">
        <v>13</v>
      </c>
      <c r="I50" s="18">
        <v>11</v>
      </c>
      <c r="J50" s="19">
        <v>6</v>
      </c>
      <c r="K50" s="55">
        <v>0</v>
      </c>
      <c r="L50" s="17">
        <v>97</v>
      </c>
      <c r="M50" s="18">
        <v>97</v>
      </c>
      <c r="N50" s="19">
        <v>0</v>
      </c>
    </row>
    <row r="51" spans="1:53" x14ac:dyDescent="0.35">
      <c r="B51" s="592"/>
      <c r="C51" s="617"/>
      <c r="D51" s="90" t="s">
        <v>36</v>
      </c>
      <c r="E51" s="57">
        <v>17</v>
      </c>
      <c r="F51" s="35">
        <v>0</v>
      </c>
      <c r="G51" s="35">
        <v>9</v>
      </c>
      <c r="H51" s="35">
        <v>16</v>
      </c>
      <c r="I51" s="35">
        <v>0</v>
      </c>
      <c r="J51" s="39">
        <v>0</v>
      </c>
      <c r="K51" s="57">
        <v>0</v>
      </c>
      <c r="L51" s="38">
        <v>42</v>
      </c>
      <c r="M51" s="35">
        <v>42</v>
      </c>
      <c r="N51" s="39">
        <v>0</v>
      </c>
    </row>
    <row r="52" spans="1:53" x14ac:dyDescent="0.35">
      <c r="B52" s="592"/>
      <c r="C52" s="617"/>
      <c r="D52" s="90" t="s">
        <v>35</v>
      </c>
      <c r="E52" s="57">
        <v>18</v>
      </c>
      <c r="F52" s="35">
        <v>18</v>
      </c>
      <c r="G52" s="35">
        <v>10</v>
      </c>
      <c r="H52" s="35">
        <v>12</v>
      </c>
      <c r="I52" s="35">
        <v>12</v>
      </c>
      <c r="J52" s="39">
        <v>0</v>
      </c>
      <c r="K52" s="57">
        <v>0</v>
      </c>
      <c r="L52" s="38">
        <v>70</v>
      </c>
      <c r="M52" s="35">
        <v>70</v>
      </c>
      <c r="N52" s="39">
        <v>0</v>
      </c>
    </row>
    <row r="53" spans="1:53" ht="15.75" customHeight="1" thickBot="1" x14ac:dyDescent="0.4">
      <c r="B53" s="592"/>
      <c r="C53" s="619"/>
      <c r="D53" s="91" t="s">
        <v>37</v>
      </c>
      <c r="E53" s="45">
        <v>24</v>
      </c>
      <c r="F53" s="26">
        <v>24</v>
      </c>
      <c r="G53" s="26">
        <v>18</v>
      </c>
      <c r="H53" s="26">
        <v>16</v>
      </c>
      <c r="I53" s="26">
        <v>15</v>
      </c>
      <c r="J53" s="27">
        <v>5</v>
      </c>
      <c r="K53" s="83">
        <v>0</v>
      </c>
      <c r="L53" s="25">
        <v>102</v>
      </c>
      <c r="M53" s="26">
        <v>102</v>
      </c>
      <c r="N53" s="27">
        <v>0</v>
      </c>
    </row>
    <row r="54" spans="1:53" ht="15.75" customHeight="1" x14ac:dyDescent="0.35">
      <c r="B54" s="592"/>
      <c r="C54" s="615" t="s">
        <v>45</v>
      </c>
      <c r="D54" s="86" t="s">
        <v>56</v>
      </c>
      <c r="E54" s="55">
        <v>287</v>
      </c>
      <c r="F54" s="18">
        <v>276</v>
      </c>
      <c r="G54" s="18">
        <v>293</v>
      </c>
      <c r="H54" s="18">
        <v>262</v>
      </c>
      <c r="I54" s="18">
        <v>140</v>
      </c>
      <c r="J54" s="19">
        <v>315</v>
      </c>
      <c r="K54" s="55">
        <v>0</v>
      </c>
      <c r="L54" s="17">
        <v>1573</v>
      </c>
      <c r="M54" s="18">
        <v>1573</v>
      </c>
      <c r="N54" s="19">
        <v>0</v>
      </c>
    </row>
    <row r="55" spans="1:53" ht="15.75" customHeight="1" x14ac:dyDescent="0.35">
      <c r="B55" s="592"/>
      <c r="C55" s="617"/>
      <c r="D55" s="90" t="s">
        <v>260</v>
      </c>
      <c r="E55" s="57">
        <v>0</v>
      </c>
      <c r="F55" s="35">
        <v>0</v>
      </c>
      <c r="G55" s="35">
        <v>0</v>
      </c>
      <c r="H55" s="35">
        <v>0</v>
      </c>
      <c r="I55" s="35">
        <v>0</v>
      </c>
      <c r="J55" s="39">
        <v>0</v>
      </c>
      <c r="K55" s="57">
        <v>0</v>
      </c>
      <c r="L55" s="38" t="s">
        <v>218</v>
      </c>
      <c r="M55" s="35">
        <v>0</v>
      </c>
      <c r="N55" s="39">
        <v>0</v>
      </c>
    </row>
    <row r="56" spans="1:53" ht="15.75" customHeight="1" thickBot="1" x14ac:dyDescent="0.4">
      <c r="B56" s="592"/>
      <c r="C56" s="617"/>
      <c r="D56" s="90" t="s">
        <v>57</v>
      </c>
      <c r="E56" s="78">
        <v>0</v>
      </c>
      <c r="F56" s="22">
        <v>0</v>
      </c>
      <c r="G56" s="22">
        <v>0</v>
      </c>
      <c r="H56" s="22">
        <v>0</v>
      </c>
      <c r="I56" s="22">
        <v>0</v>
      </c>
      <c r="J56" s="61">
        <v>0</v>
      </c>
      <c r="K56" s="78">
        <v>0</v>
      </c>
      <c r="L56" s="92">
        <v>0</v>
      </c>
      <c r="M56" s="22">
        <v>0</v>
      </c>
      <c r="N56" s="61">
        <v>0</v>
      </c>
    </row>
    <row r="57" spans="1:53" ht="15.75" customHeight="1" x14ac:dyDescent="0.35">
      <c r="B57" s="592"/>
      <c r="C57" s="615" t="s">
        <v>54</v>
      </c>
      <c r="D57" s="86" t="s">
        <v>55</v>
      </c>
      <c r="E57" s="16">
        <v>287</v>
      </c>
      <c r="F57" s="14">
        <v>276</v>
      </c>
      <c r="G57" s="14">
        <v>293</v>
      </c>
      <c r="H57" s="14">
        <v>262</v>
      </c>
      <c r="I57" s="14">
        <v>140</v>
      </c>
      <c r="J57" s="32">
        <v>315</v>
      </c>
      <c r="K57" s="80">
        <v>0</v>
      </c>
      <c r="L57" s="31">
        <v>1573</v>
      </c>
      <c r="M57" s="14">
        <v>1573</v>
      </c>
      <c r="N57" s="32">
        <v>0</v>
      </c>
    </row>
    <row r="58" spans="1:53" ht="18" customHeight="1" thickBot="1" x14ac:dyDescent="0.4">
      <c r="B58" s="593"/>
      <c r="C58" s="616"/>
      <c r="D58" s="93" t="s">
        <v>126</v>
      </c>
      <c r="E58" s="78">
        <v>0</v>
      </c>
      <c r="F58" s="22">
        <v>0</v>
      </c>
      <c r="G58" s="22">
        <v>20</v>
      </c>
      <c r="H58" s="22">
        <v>20</v>
      </c>
      <c r="I58" s="22">
        <v>30</v>
      </c>
      <c r="J58" s="61">
        <v>33</v>
      </c>
      <c r="K58" s="78">
        <v>0</v>
      </c>
      <c r="L58" s="92">
        <v>33</v>
      </c>
      <c r="M58" s="22">
        <v>0</v>
      </c>
      <c r="N58" s="61">
        <v>33</v>
      </c>
    </row>
    <row r="59" spans="1:53" s="270" customFormat="1" ht="12.75" customHeight="1" thickBot="1" x14ac:dyDescent="0.4">
      <c r="A59" s="264"/>
      <c r="B59" s="266"/>
      <c r="C59" s="267"/>
      <c r="D59" s="267"/>
      <c r="E59" s="268"/>
      <c r="F59" s="268"/>
      <c r="G59" s="268"/>
      <c r="H59" s="268"/>
      <c r="I59" s="268"/>
      <c r="J59" s="268"/>
      <c r="K59" s="268"/>
      <c r="L59" s="269"/>
      <c r="M59" s="268"/>
      <c r="N59" s="268"/>
      <c r="O59" s="264"/>
      <c r="P59" s="264"/>
      <c r="Q59" s="264"/>
      <c r="R59" s="264"/>
      <c r="S59" s="264"/>
      <c r="T59" s="264"/>
      <c r="U59" s="264"/>
      <c r="V59" s="264"/>
      <c r="W59" s="264"/>
      <c r="X59" s="264"/>
      <c r="Y59" s="264"/>
      <c r="Z59" s="264"/>
      <c r="AA59" s="264"/>
      <c r="AB59" s="264"/>
      <c r="AC59" s="264"/>
      <c r="AD59" s="264"/>
      <c r="AE59" s="264"/>
      <c r="AF59" s="264"/>
      <c r="AG59" s="264"/>
      <c r="AH59" s="264"/>
      <c r="AI59" s="264"/>
      <c r="AJ59" s="264"/>
      <c r="AK59" s="264"/>
      <c r="AL59" s="264"/>
      <c r="AM59" s="264"/>
      <c r="AN59" s="264"/>
      <c r="AO59" s="264"/>
      <c r="AP59" s="264"/>
      <c r="AQ59" s="264"/>
      <c r="AR59" s="264"/>
      <c r="AS59" s="264"/>
      <c r="AT59" s="264"/>
      <c r="AU59" s="264"/>
      <c r="AV59" s="264"/>
      <c r="AW59" s="264"/>
      <c r="AX59" s="264"/>
      <c r="AY59" s="264"/>
      <c r="AZ59" s="264"/>
      <c r="BA59" s="264"/>
    </row>
    <row r="60" spans="1:53" ht="59.1" customHeight="1" thickBot="1" x14ac:dyDescent="0.55000000000000004">
      <c r="B60" s="205" t="s">
        <v>9</v>
      </c>
      <c r="C60" s="205" t="s">
        <v>51</v>
      </c>
      <c r="D60" s="208" t="s">
        <v>52</v>
      </c>
      <c r="E60" s="73" t="s">
        <v>192</v>
      </c>
      <c r="F60" s="7" t="s">
        <v>193</v>
      </c>
      <c r="G60" s="7" t="s">
        <v>194</v>
      </c>
      <c r="H60" s="7" t="s">
        <v>195</v>
      </c>
      <c r="I60" s="7" t="s">
        <v>196</v>
      </c>
      <c r="J60" s="8" t="s">
        <v>197</v>
      </c>
      <c r="K60" s="74" t="s">
        <v>23</v>
      </c>
      <c r="L60" s="75" t="s">
        <v>21</v>
      </c>
      <c r="M60" s="74" t="s">
        <v>22</v>
      </c>
      <c r="N60" s="8" t="s">
        <v>24</v>
      </c>
    </row>
    <row r="61" spans="1:53" ht="21.95" customHeight="1" thickBot="1" x14ac:dyDescent="0.4">
      <c r="B61" s="591" t="s">
        <v>58</v>
      </c>
      <c r="C61" s="116" t="s">
        <v>205</v>
      </c>
      <c r="D61" s="117" t="s">
        <v>204</v>
      </c>
      <c r="E61" s="131" t="e">
        <f>E58/SUM(E3:E4)*100</f>
        <v>#DIV/0!</v>
      </c>
      <c r="F61" s="131" t="e">
        <f t="shared" ref="F61:N61" si="0">F58/SUM(F3:F4)*100</f>
        <v>#DIV/0!</v>
      </c>
      <c r="G61" s="131">
        <f t="shared" si="0"/>
        <v>100</v>
      </c>
      <c r="H61" s="131">
        <f t="shared" si="0"/>
        <v>100</v>
      </c>
      <c r="I61" s="131">
        <f t="shared" si="0"/>
        <v>100</v>
      </c>
      <c r="J61" s="130">
        <f t="shared" si="0"/>
        <v>100</v>
      </c>
      <c r="K61" s="168" t="e">
        <f t="shared" si="0"/>
        <v>#DIV/0!</v>
      </c>
      <c r="L61" s="131">
        <f t="shared" si="0"/>
        <v>100</v>
      </c>
      <c r="M61" s="131" t="e">
        <f t="shared" si="0"/>
        <v>#DIV/0!</v>
      </c>
      <c r="N61" s="130">
        <f t="shared" si="0"/>
        <v>100</v>
      </c>
    </row>
    <row r="62" spans="1:53" ht="14.45" customHeight="1" x14ac:dyDescent="0.35">
      <c r="B62" s="592"/>
      <c r="C62" s="615" t="s">
        <v>2</v>
      </c>
      <c r="D62" s="76" t="s">
        <v>0</v>
      </c>
      <c r="E62" s="99"/>
      <c r="F62" s="100"/>
      <c r="G62" s="100"/>
      <c r="H62" s="18"/>
      <c r="I62" s="100"/>
      <c r="J62" s="19"/>
      <c r="K62" s="99"/>
      <c r="L62" s="17"/>
      <c r="M62" s="18"/>
      <c r="N62" s="19"/>
    </row>
    <row r="63" spans="1:53" ht="15.75" customHeight="1" thickBot="1" x14ac:dyDescent="0.4">
      <c r="B63" s="592"/>
      <c r="C63" s="616"/>
      <c r="D63" s="77" t="s">
        <v>1</v>
      </c>
      <c r="E63" s="101"/>
      <c r="F63" s="102"/>
      <c r="G63" s="102"/>
      <c r="H63" s="102"/>
      <c r="I63" s="102"/>
      <c r="J63" s="61"/>
      <c r="K63" s="101"/>
      <c r="L63" s="25"/>
      <c r="M63" s="26"/>
      <c r="N63" s="27"/>
    </row>
    <row r="64" spans="1:53" ht="15.75" customHeight="1" x14ac:dyDescent="0.35">
      <c r="B64" s="592"/>
      <c r="C64" s="615" t="s">
        <v>25</v>
      </c>
      <c r="D64" s="79" t="s">
        <v>3</v>
      </c>
      <c r="E64" s="103"/>
      <c r="F64" s="104"/>
      <c r="G64" s="104"/>
      <c r="H64" s="104"/>
      <c r="I64" s="104"/>
      <c r="J64" s="32"/>
      <c r="K64" s="103"/>
      <c r="L64" s="31"/>
      <c r="M64" s="14"/>
      <c r="N64" s="32"/>
    </row>
    <row r="65" spans="2:15" ht="15.75" customHeight="1" x14ac:dyDescent="0.35">
      <c r="B65" s="592"/>
      <c r="C65" s="617"/>
      <c r="D65" s="105" t="s">
        <v>5</v>
      </c>
      <c r="E65" s="106"/>
      <c r="F65" s="107"/>
      <c r="G65" s="107"/>
      <c r="H65" s="107"/>
      <c r="I65" s="107"/>
      <c r="J65" s="39"/>
      <c r="K65" s="106"/>
      <c r="L65" s="38"/>
      <c r="M65" s="35"/>
      <c r="N65" s="39"/>
    </row>
    <row r="66" spans="2:15" ht="15.75" customHeight="1" x14ac:dyDescent="0.35">
      <c r="B66" s="592"/>
      <c r="C66" s="617"/>
      <c r="D66" s="105" t="s">
        <v>6</v>
      </c>
      <c r="E66" s="106"/>
      <c r="F66" s="107"/>
      <c r="G66" s="107"/>
      <c r="H66" s="107"/>
      <c r="I66" s="107"/>
      <c r="J66" s="39"/>
      <c r="K66" s="106"/>
      <c r="L66" s="38"/>
      <c r="M66" s="35"/>
      <c r="N66" s="39"/>
    </row>
    <row r="67" spans="2:15" ht="15.75" customHeight="1" thickBot="1" x14ac:dyDescent="0.4">
      <c r="B67" s="592"/>
      <c r="C67" s="616"/>
      <c r="D67" s="108" t="s">
        <v>4</v>
      </c>
      <c r="E67" s="109"/>
      <c r="F67" s="110"/>
      <c r="G67" s="110"/>
      <c r="H67" s="110"/>
      <c r="I67" s="110"/>
      <c r="J67" s="27"/>
      <c r="K67" s="109"/>
      <c r="L67" s="25"/>
      <c r="M67" s="26"/>
      <c r="N67" s="27"/>
    </row>
    <row r="68" spans="2:15" x14ac:dyDescent="0.35">
      <c r="B68" s="592"/>
      <c r="C68" s="615" t="s">
        <v>26</v>
      </c>
      <c r="D68" s="84" t="s">
        <v>7</v>
      </c>
      <c r="E68" s="99"/>
      <c r="F68" s="100"/>
      <c r="G68" s="100"/>
      <c r="H68" s="111"/>
      <c r="I68" s="100"/>
      <c r="J68" s="19"/>
      <c r="K68" s="99"/>
      <c r="L68" s="17"/>
      <c r="M68" s="18"/>
      <c r="N68" s="19"/>
    </row>
    <row r="69" spans="2:15" ht="16.5" customHeight="1" thickBot="1" x14ac:dyDescent="0.4">
      <c r="B69" s="592"/>
      <c r="C69" s="616"/>
      <c r="D69" s="85" t="s">
        <v>8</v>
      </c>
      <c r="E69" s="109"/>
      <c r="F69" s="110"/>
      <c r="G69" s="110"/>
      <c r="H69" s="110"/>
      <c r="I69" s="110"/>
      <c r="J69" s="27"/>
      <c r="K69" s="109"/>
      <c r="L69" s="25"/>
      <c r="M69" s="26"/>
      <c r="N69" s="27"/>
    </row>
    <row r="70" spans="2:15" ht="16.5" customHeight="1" x14ac:dyDescent="0.35">
      <c r="B70" s="592"/>
      <c r="C70" s="618" t="s">
        <v>62</v>
      </c>
      <c r="D70" s="86" t="s">
        <v>29</v>
      </c>
      <c r="E70" s="99"/>
      <c r="F70" s="100"/>
      <c r="G70" s="100"/>
      <c r="H70" s="100"/>
      <c r="I70" s="100"/>
      <c r="J70" s="19"/>
      <c r="K70" s="99"/>
      <c r="L70" s="17"/>
      <c r="M70" s="18"/>
      <c r="N70" s="19"/>
      <c r="O70" s="265"/>
    </row>
    <row r="71" spans="2:15" ht="18" customHeight="1" thickBot="1" x14ac:dyDescent="0.4">
      <c r="B71" s="592"/>
      <c r="C71" s="619"/>
      <c r="D71" s="85" t="s">
        <v>30</v>
      </c>
      <c r="E71" s="109"/>
      <c r="F71" s="110"/>
      <c r="G71" s="110"/>
      <c r="H71" s="112"/>
      <c r="I71" s="110"/>
      <c r="J71" s="27"/>
      <c r="K71" s="109"/>
      <c r="L71" s="25"/>
      <c r="M71" s="26"/>
      <c r="N71" s="27"/>
    </row>
    <row r="72" spans="2:15" ht="15" customHeight="1" x14ac:dyDescent="0.35">
      <c r="B72" s="592"/>
      <c r="C72" s="615" t="s">
        <v>27</v>
      </c>
      <c r="D72" s="86" t="s">
        <v>31</v>
      </c>
      <c r="E72" s="99"/>
      <c r="F72" s="100"/>
      <c r="G72" s="100"/>
      <c r="H72" s="100"/>
      <c r="I72" s="100"/>
      <c r="J72" s="19"/>
      <c r="K72" s="99"/>
      <c r="L72" s="17"/>
      <c r="M72" s="18"/>
      <c r="N72" s="19"/>
    </row>
    <row r="73" spans="2:15" ht="15.75" customHeight="1" x14ac:dyDescent="0.35">
      <c r="B73" s="592"/>
      <c r="C73" s="617"/>
      <c r="D73" s="87" t="s">
        <v>32</v>
      </c>
      <c r="E73" s="106"/>
      <c r="F73" s="107"/>
      <c r="G73" s="107"/>
      <c r="H73" s="107"/>
      <c r="I73" s="107"/>
      <c r="J73" s="39"/>
      <c r="K73" s="106"/>
      <c r="L73" s="38"/>
      <c r="M73" s="35"/>
      <c r="N73" s="39"/>
    </row>
    <row r="74" spans="2:15" ht="13.9" thickBot="1" x14ac:dyDescent="0.4">
      <c r="B74" s="592"/>
      <c r="C74" s="619"/>
      <c r="D74" s="88" t="s">
        <v>33</v>
      </c>
      <c r="E74" s="109"/>
      <c r="F74" s="110"/>
      <c r="G74" s="110"/>
      <c r="H74" s="110"/>
      <c r="I74" s="110"/>
      <c r="J74" s="27"/>
      <c r="K74" s="109"/>
      <c r="L74" s="25"/>
      <c r="M74" s="26"/>
      <c r="N74" s="27"/>
    </row>
    <row r="75" spans="2:15" x14ac:dyDescent="0.35">
      <c r="B75" s="592"/>
      <c r="C75" s="615" t="s">
        <v>28</v>
      </c>
      <c r="D75" s="89" t="s">
        <v>34</v>
      </c>
      <c r="E75" s="113"/>
      <c r="F75" s="100"/>
      <c r="G75" s="100"/>
      <c r="H75" s="100"/>
      <c r="I75" s="100"/>
      <c r="J75" s="19"/>
      <c r="K75" s="113"/>
      <c r="L75" s="17"/>
      <c r="M75" s="18"/>
      <c r="N75" s="19"/>
    </row>
    <row r="76" spans="2:15" x14ac:dyDescent="0.35">
      <c r="B76" s="592"/>
      <c r="C76" s="617"/>
      <c r="D76" s="90" t="s">
        <v>36</v>
      </c>
      <c r="E76" s="114"/>
      <c r="F76" s="107"/>
      <c r="G76" s="107"/>
      <c r="H76" s="107"/>
      <c r="I76" s="107"/>
      <c r="J76" s="39"/>
      <c r="K76" s="114"/>
      <c r="L76" s="38"/>
      <c r="M76" s="35"/>
      <c r="N76" s="39"/>
    </row>
    <row r="77" spans="2:15" x14ac:dyDescent="0.35">
      <c r="B77" s="592"/>
      <c r="C77" s="617"/>
      <c r="D77" s="90" t="s">
        <v>35</v>
      </c>
      <c r="E77" s="114"/>
      <c r="F77" s="107"/>
      <c r="G77" s="107"/>
      <c r="H77" s="107"/>
      <c r="I77" s="107"/>
      <c r="J77" s="39"/>
      <c r="K77" s="114"/>
      <c r="L77" s="38"/>
      <c r="M77" s="35"/>
      <c r="N77" s="39"/>
    </row>
    <row r="78" spans="2:15" ht="15.75" customHeight="1" thickBot="1" x14ac:dyDescent="0.4">
      <c r="B78" s="592"/>
      <c r="C78" s="619"/>
      <c r="D78" s="91" t="s">
        <v>37</v>
      </c>
      <c r="E78" s="109"/>
      <c r="F78" s="110"/>
      <c r="G78" s="110"/>
      <c r="H78" s="110"/>
      <c r="I78" s="110"/>
      <c r="J78" s="27"/>
      <c r="K78" s="109"/>
      <c r="L78" s="25"/>
      <c r="M78" s="26"/>
      <c r="N78" s="27"/>
    </row>
    <row r="79" spans="2:15" ht="15.75" customHeight="1" x14ac:dyDescent="0.35">
      <c r="B79" s="592"/>
      <c r="C79" s="615" t="s">
        <v>63</v>
      </c>
      <c r="D79" s="86" t="s">
        <v>29</v>
      </c>
      <c r="E79" s="113"/>
      <c r="F79" s="100"/>
      <c r="G79" s="100"/>
      <c r="H79" s="100"/>
      <c r="I79" s="100"/>
      <c r="J79" s="19"/>
      <c r="K79" s="113"/>
      <c r="L79" s="17"/>
      <c r="M79" s="18"/>
      <c r="N79" s="19"/>
    </row>
    <row r="80" spans="2:15" ht="22.5" customHeight="1" thickBot="1" x14ac:dyDescent="0.4">
      <c r="B80" s="593"/>
      <c r="C80" s="616"/>
      <c r="D80" s="88" t="s">
        <v>30</v>
      </c>
      <c r="E80" s="115"/>
      <c r="F80" s="110"/>
      <c r="G80" s="110"/>
      <c r="H80" s="110"/>
      <c r="I80" s="110"/>
      <c r="J80" s="27"/>
      <c r="K80" s="115"/>
      <c r="L80" s="25"/>
      <c r="M80" s="26"/>
      <c r="N80" s="27"/>
    </row>
    <row r="81" spans="1:53" s="270" customFormat="1" ht="12" customHeight="1" thickBot="1" x14ac:dyDescent="0.4">
      <c r="A81" s="264"/>
      <c r="B81" s="266"/>
      <c r="C81" s="267"/>
      <c r="D81" s="267"/>
      <c r="E81" s="268"/>
      <c r="F81" s="268"/>
      <c r="G81" s="268"/>
      <c r="H81" s="268"/>
      <c r="I81" s="268"/>
      <c r="J81" s="268"/>
      <c r="K81" s="268"/>
      <c r="L81" s="269"/>
      <c r="M81" s="268"/>
      <c r="N81" s="268"/>
      <c r="O81" s="264"/>
      <c r="P81" s="264"/>
      <c r="Q81" s="264"/>
      <c r="R81" s="264"/>
      <c r="S81" s="264"/>
      <c r="T81" s="264"/>
      <c r="U81" s="264"/>
      <c r="V81" s="264"/>
      <c r="W81" s="264"/>
      <c r="X81" s="264"/>
      <c r="Y81" s="264"/>
      <c r="Z81" s="264"/>
      <c r="AA81" s="264"/>
      <c r="AB81" s="264"/>
      <c r="AC81" s="264"/>
      <c r="AD81" s="264"/>
      <c r="AE81" s="264"/>
      <c r="AF81" s="264"/>
      <c r="AG81" s="264"/>
      <c r="AH81" s="264"/>
      <c r="AI81" s="264"/>
      <c r="AJ81" s="264"/>
      <c r="AK81" s="264"/>
      <c r="AL81" s="264"/>
      <c r="AM81" s="264"/>
      <c r="AN81" s="264"/>
      <c r="AO81" s="264"/>
      <c r="AP81" s="264"/>
      <c r="AQ81" s="264"/>
      <c r="AR81" s="264"/>
      <c r="AS81" s="264"/>
      <c r="AT81" s="264"/>
      <c r="AU81" s="264"/>
      <c r="AV81" s="264"/>
      <c r="AW81" s="264"/>
      <c r="AX81" s="264"/>
      <c r="AY81" s="264"/>
      <c r="AZ81" s="264"/>
      <c r="BA81" s="264"/>
    </row>
    <row r="82" spans="1:53" ht="57.6" customHeight="1" thickBot="1" x14ac:dyDescent="0.55000000000000004">
      <c r="B82" s="205" t="s">
        <v>9</v>
      </c>
      <c r="C82" s="205" t="s">
        <v>51</v>
      </c>
      <c r="D82" s="208" t="s">
        <v>52</v>
      </c>
      <c r="E82" s="73" t="s">
        <v>192</v>
      </c>
      <c r="F82" s="7" t="s">
        <v>193</v>
      </c>
      <c r="G82" s="7" t="s">
        <v>194</v>
      </c>
      <c r="H82" s="7" t="s">
        <v>195</v>
      </c>
      <c r="I82" s="7" t="s">
        <v>196</v>
      </c>
      <c r="J82" s="8" t="s">
        <v>197</v>
      </c>
      <c r="K82" s="74" t="s">
        <v>23</v>
      </c>
      <c r="L82" s="75" t="s">
        <v>21</v>
      </c>
      <c r="M82" s="74" t="s">
        <v>22</v>
      </c>
      <c r="N82" s="8" t="s">
        <v>24</v>
      </c>
    </row>
    <row r="83" spans="1:53" ht="24.95" customHeight="1" thickBot="1" x14ac:dyDescent="0.4">
      <c r="B83" s="591" t="s">
        <v>268</v>
      </c>
      <c r="C83" s="116" t="s">
        <v>205</v>
      </c>
      <c r="D83" s="117" t="s">
        <v>204</v>
      </c>
      <c r="E83" s="340">
        <f>SUM(E84:E85)/4*100</f>
        <v>0</v>
      </c>
      <c r="F83" s="341">
        <f>SUM(F84:F85)/1*100</f>
        <v>0</v>
      </c>
      <c r="G83" s="342">
        <f>SUM(G84:G85)/11*100</f>
        <v>0</v>
      </c>
      <c r="H83" s="119">
        <f>SUM(H84:H85)/7*100</f>
        <v>0</v>
      </c>
      <c r="I83" s="119">
        <f>SUM(I84:I85)/4*100</f>
        <v>0</v>
      </c>
      <c r="J83" s="120">
        <f>SUM(J84:J85)/4*100</f>
        <v>0</v>
      </c>
      <c r="K83" s="119" t="e">
        <f>SUM(K84:K85)/0*100</f>
        <v>#DIV/0!</v>
      </c>
      <c r="L83" s="341">
        <f>SUM(L84:L85)/31*100</f>
        <v>0</v>
      </c>
      <c r="M83" s="342" t="e">
        <f>SUM(M84:M85)/0*100</f>
        <v>#DIV/0!</v>
      </c>
      <c r="N83" s="120">
        <f>SUM(N84:N85)/31*100</f>
        <v>0</v>
      </c>
    </row>
    <row r="84" spans="1:53" ht="14.45" customHeight="1" x14ac:dyDescent="0.35">
      <c r="B84" s="592"/>
      <c r="C84" s="615" t="s">
        <v>2</v>
      </c>
      <c r="D84" s="76" t="s">
        <v>0</v>
      </c>
      <c r="E84" s="48">
        <v>0</v>
      </c>
      <c r="F84" s="18">
        <v>0</v>
      </c>
      <c r="G84" s="18">
        <v>0</v>
      </c>
      <c r="H84" s="18">
        <v>0</v>
      </c>
      <c r="I84" s="18">
        <v>0</v>
      </c>
      <c r="J84" s="19">
        <v>0</v>
      </c>
      <c r="K84" s="55">
        <v>0</v>
      </c>
      <c r="L84" s="17">
        <v>0</v>
      </c>
      <c r="M84" s="18">
        <v>0</v>
      </c>
      <c r="N84" s="19">
        <v>0</v>
      </c>
    </row>
    <row r="85" spans="1:53" ht="15.75" customHeight="1" thickBot="1" x14ac:dyDescent="0.4">
      <c r="B85" s="592"/>
      <c r="C85" s="616"/>
      <c r="D85" s="77" t="s">
        <v>1</v>
      </c>
      <c r="E85" s="24">
        <v>0</v>
      </c>
      <c r="F85" s="22">
        <v>0</v>
      </c>
      <c r="G85" s="22">
        <v>0</v>
      </c>
      <c r="H85" s="22">
        <v>0</v>
      </c>
      <c r="I85" s="22">
        <v>0</v>
      </c>
      <c r="J85" s="61">
        <v>0</v>
      </c>
      <c r="K85" s="78">
        <v>0</v>
      </c>
      <c r="L85" s="25">
        <v>0</v>
      </c>
      <c r="M85" s="26">
        <v>0</v>
      </c>
      <c r="N85" s="27">
        <v>0</v>
      </c>
    </row>
    <row r="86" spans="1:53" ht="15.75" customHeight="1" x14ac:dyDescent="0.35">
      <c r="B86" s="592"/>
      <c r="C86" s="615" t="s">
        <v>25</v>
      </c>
      <c r="D86" s="79" t="s">
        <v>3</v>
      </c>
      <c r="E86" s="16">
        <v>0</v>
      </c>
      <c r="F86" s="14">
        <v>0</v>
      </c>
      <c r="G86" s="14">
        <v>0</v>
      </c>
      <c r="H86" s="14">
        <v>0</v>
      </c>
      <c r="I86" s="14">
        <v>0</v>
      </c>
      <c r="J86" s="32">
        <v>0</v>
      </c>
      <c r="K86" s="80">
        <v>0</v>
      </c>
      <c r="L86" s="31">
        <v>0</v>
      </c>
      <c r="M86" s="14">
        <v>0</v>
      </c>
      <c r="N86" s="32">
        <v>0</v>
      </c>
    </row>
    <row r="87" spans="1:53" ht="15.75" customHeight="1" x14ac:dyDescent="0.35">
      <c r="B87" s="592"/>
      <c r="C87" s="617"/>
      <c r="D87" s="105" t="s">
        <v>5</v>
      </c>
      <c r="E87" s="37">
        <v>0</v>
      </c>
      <c r="F87" s="35">
        <v>0</v>
      </c>
      <c r="G87" s="35">
        <v>0</v>
      </c>
      <c r="H87" s="35">
        <v>0</v>
      </c>
      <c r="I87" s="35">
        <v>0</v>
      </c>
      <c r="J87" s="39">
        <v>0</v>
      </c>
      <c r="K87" s="57">
        <v>0</v>
      </c>
      <c r="L87" s="38">
        <v>0</v>
      </c>
      <c r="M87" s="35">
        <v>0</v>
      </c>
      <c r="N87" s="39">
        <v>0</v>
      </c>
    </row>
    <row r="88" spans="1:53" ht="15.75" customHeight="1" x14ac:dyDescent="0.35">
      <c r="B88" s="592"/>
      <c r="C88" s="617"/>
      <c r="D88" s="105" t="s">
        <v>6</v>
      </c>
      <c r="E88" s="37">
        <v>0</v>
      </c>
      <c r="F88" s="35">
        <v>0</v>
      </c>
      <c r="G88" s="35">
        <v>0</v>
      </c>
      <c r="H88" s="35">
        <v>0</v>
      </c>
      <c r="I88" s="35">
        <v>0</v>
      </c>
      <c r="J88" s="39">
        <v>0</v>
      </c>
      <c r="K88" s="57">
        <v>0</v>
      </c>
      <c r="L88" s="38">
        <v>0</v>
      </c>
      <c r="M88" s="35">
        <v>0</v>
      </c>
      <c r="N88" s="39">
        <v>0</v>
      </c>
    </row>
    <row r="89" spans="1:53" ht="15.75" customHeight="1" thickBot="1" x14ac:dyDescent="0.4">
      <c r="B89" s="592"/>
      <c r="C89" s="616"/>
      <c r="D89" s="108" t="s">
        <v>4</v>
      </c>
      <c r="E89" s="45">
        <v>0</v>
      </c>
      <c r="F89" s="26">
        <v>0</v>
      </c>
      <c r="G89" s="26">
        <v>0</v>
      </c>
      <c r="H89" s="26">
        <v>0</v>
      </c>
      <c r="I89" s="26">
        <v>0</v>
      </c>
      <c r="J89" s="27">
        <v>0</v>
      </c>
      <c r="K89" s="83">
        <v>0</v>
      </c>
      <c r="L89" s="25">
        <v>0</v>
      </c>
      <c r="M89" s="26">
        <v>0</v>
      </c>
      <c r="N89" s="27">
        <v>0</v>
      </c>
      <c r="O89" s="3"/>
    </row>
    <row r="90" spans="1:53" x14ac:dyDescent="0.35">
      <c r="B90" s="592"/>
      <c r="C90" s="615" t="s">
        <v>26</v>
      </c>
      <c r="D90" s="84" t="s">
        <v>7</v>
      </c>
      <c r="E90" s="48">
        <v>0</v>
      </c>
      <c r="F90" s="18">
        <v>0</v>
      </c>
      <c r="G90" s="18">
        <v>0</v>
      </c>
      <c r="H90" s="18">
        <v>0</v>
      </c>
      <c r="I90" s="18">
        <v>0</v>
      </c>
      <c r="J90" s="19">
        <v>0</v>
      </c>
      <c r="K90" s="55">
        <v>0</v>
      </c>
      <c r="L90" s="17">
        <v>0</v>
      </c>
      <c r="M90" s="18">
        <v>0</v>
      </c>
      <c r="N90" s="19">
        <v>0</v>
      </c>
    </row>
    <row r="91" spans="1:53" ht="16.5" customHeight="1" thickBot="1" x14ac:dyDescent="0.4">
      <c r="B91" s="592"/>
      <c r="C91" s="616"/>
      <c r="D91" s="85" t="s">
        <v>8</v>
      </c>
      <c r="E91" s="45">
        <v>0</v>
      </c>
      <c r="F91" s="26">
        <v>0</v>
      </c>
      <c r="G91" s="26">
        <v>0</v>
      </c>
      <c r="H91" s="26">
        <v>0</v>
      </c>
      <c r="I91" s="26">
        <v>0</v>
      </c>
      <c r="J91" s="27">
        <v>0</v>
      </c>
      <c r="K91" s="83">
        <v>0</v>
      </c>
      <c r="L91" s="25">
        <v>0</v>
      </c>
      <c r="M91" s="26">
        <v>0</v>
      </c>
      <c r="N91" s="27">
        <v>0</v>
      </c>
    </row>
    <row r="92" spans="1:53" ht="16.5" customHeight="1" x14ac:dyDescent="0.35">
      <c r="B92" s="592"/>
      <c r="C92" s="618" t="s">
        <v>62</v>
      </c>
      <c r="D92" s="86" t="s">
        <v>29</v>
      </c>
      <c r="E92" s="48">
        <v>0</v>
      </c>
      <c r="F92" s="18">
        <v>0</v>
      </c>
      <c r="G92" s="18">
        <v>0</v>
      </c>
      <c r="H92" s="18">
        <v>0</v>
      </c>
      <c r="I92" s="18">
        <v>0</v>
      </c>
      <c r="J92" s="19">
        <v>0</v>
      </c>
      <c r="K92" s="55">
        <v>0</v>
      </c>
      <c r="L92" s="17">
        <v>0</v>
      </c>
      <c r="M92" s="18">
        <v>0</v>
      </c>
      <c r="N92" s="19">
        <v>0</v>
      </c>
      <c r="O92" s="265"/>
    </row>
    <row r="93" spans="1:53" ht="18" customHeight="1" thickBot="1" x14ac:dyDescent="0.4">
      <c r="B93" s="592"/>
      <c r="C93" s="619"/>
      <c r="D93" s="85" t="s">
        <v>30</v>
      </c>
      <c r="E93" s="45">
        <v>0</v>
      </c>
      <c r="F93" s="26">
        <v>0</v>
      </c>
      <c r="G93" s="26">
        <v>0</v>
      </c>
      <c r="H93" s="26">
        <v>0</v>
      </c>
      <c r="I93" s="26">
        <v>0</v>
      </c>
      <c r="J93" s="27">
        <v>0</v>
      </c>
      <c r="K93" s="83">
        <v>0</v>
      </c>
      <c r="L93" s="25">
        <v>0</v>
      </c>
      <c r="M93" s="26">
        <v>0</v>
      </c>
      <c r="N93" s="27">
        <v>0</v>
      </c>
    </row>
    <row r="94" spans="1:53" ht="17.25" customHeight="1" x14ac:dyDescent="0.35">
      <c r="B94" s="592"/>
      <c r="C94" s="615" t="s">
        <v>27</v>
      </c>
      <c r="D94" s="86" t="s">
        <v>31</v>
      </c>
      <c r="E94" s="48">
        <v>0</v>
      </c>
      <c r="F94" s="18">
        <v>0</v>
      </c>
      <c r="G94" s="18">
        <v>0</v>
      </c>
      <c r="H94" s="18">
        <v>0</v>
      </c>
      <c r="I94" s="18">
        <v>0</v>
      </c>
      <c r="J94" s="19">
        <v>0</v>
      </c>
      <c r="K94" s="55">
        <v>0</v>
      </c>
      <c r="L94" s="17">
        <v>0</v>
      </c>
      <c r="M94" s="18">
        <v>0</v>
      </c>
      <c r="N94" s="19">
        <v>0</v>
      </c>
    </row>
    <row r="95" spans="1:53" ht="15.75" customHeight="1" x14ac:dyDescent="0.35">
      <c r="B95" s="592"/>
      <c r="C95" s="617"/>
      <c r="D95" s="87" t="s">
        <v>32</v>
      </c>
      <c r="E95" s="37">
        <v>0</v>
      </c>
      <c r="F95" s="35">
        <v>0</v>
      </c>
      <c r="G95" s="35">
        <v>0</v>
      </c>
      <c r="H95" s="35">
        <v>0</v>
      </c>
      <c r="I95" s="35">
        <v>0</v>
      </c>
      <c r="J95" s="39">
        <v>0</v>
      </c>
      <c r="K95" s="57">
        <v>0</v>
      </c>
      <c r="L95" s="38">
        <v>0</v>
      </c>
      <c r="M95" s="35">
        <v>0</v>
      </c>
      <c r="N95" s="39">
        <v>0</v>
      </c>
    </row>
    <row r="96" spans="1:53" ht="13.9" thickBot="1" x14ac:dyDescent="0.4">
      <c r="B96" s="592"/>
      <c r="C96" s="619"/>
      <c r="D96" s="88" t="s">
        <v>33</v>
      </c>
      <c r="E96" s="45">
        <v>0</v>
      </c>
      <c r="F96" s="26">
        <v>0</v>
      </c>
      <c r="G96" s="26">
        <v>0</v>
      </c>
      <c r="H96" s="26">
        <v>0</v>
      </c>
      <c r="I96" s="26">
        <v>0</v>
      </c>
      <c r="J96" s="27">
        <v>0</v>
      </c>
      <c r="K96" s="83">
        <v>0</v>
      </c>
      <c r="L96" s="25">
        <v>0</v>
      </c>
      <c r="M96" s="26">
        <v>0</v>
      </c>
      <c r="N96" s="27">
        <v>0</v>
      </c>
    </row>
    <row r="97" spans="1:53" x14ac:dyDescent="0.35">
      <c r="B97" s="592"/>
      <c r="C97" s="615" t="s">
        <v>28</v>
      </c>
      <c r="D97" s="89" t="s">
        <v>34</v>
      </c>
      <c r="E97" s="55">
        <v>0</v>
      </c>
      <c r="F97" s="18">
        <v>0</v>
      </c>
      <c r="G97" s="18">
        <v>0</v>
      </c>
      <c r="H97" s="18">
        <v>0</v>
      </c>
      <c r="I97" s="18">
        <v>0</v>
      </c>
      <c r="J97" s="19">
        <v>0</v>
      </c>
      <c r="K97" s="55">
        <v>0</v>
      </c>
      <c r="L97" s="17">
        <v>0</v>
      </c>
      <c r="M97" s="18">
        <v>0</v>
      </c>
      <c r="N97" s="19">
        <v>0</v>
      </c>
    </row>
    <row r="98" spans="1:53" x14ac:dyDescent="0.35">
      <c r="B98" s="592"/>
      <c r="C98" s="617"/>
      <c r="D98" s="90" t="s">
        <v>36</v>
      </c>
      <c r="E98" s="57">
        <v>0</v>
      </c>
      <c r="F98" s="35">
        <v>0</v>
      </c>
      <c r="G98" s="35">
        <v>0</v>
      </c>
      <c r="H98" s="35">
        <v>0</v>
      </c>
      <c r="I98" s="35">
        <v>0</v>
      </c>
      <c r="J98" s="39">
        <v>0</v>
      </c>
      <c r="K98" s="57">
        <v>0</v>
      </c>
      <c r="L98" s="38">
        <v>0</v>
      </c>
      <c r="M98" s="35">
        <v>0</v>
      </c>
      <c r="N98" s="39">
        <v>0</v>
      </c>
    </row>
    <row r="99" spans="1:53" x14ac:dyDescent="0.35">
      <c r="B99" s="592"/>
      <c r="C99" s="617"/>
      <c r="D99" s="90" t="s">
        <v>35</v>
      </c>
      <c r="E99" s="57">
        <v>0</v>
      </c>
      <c r="F99" s="35">
        <v>0</v>
      </c>
      <c r="G99" s="35">
        <v>0</v>
      </c>
      <c r="H99" s="35">
        <v>0</v>
      </c>
      <c r="I99" s="35">
        <v>0</v>
      </c>
      <c r="J99" s="39">
        <v>0</v>
      </c>
      <c r="K99" s="57">
        <v>0</v>
      </c>
      <c r="L99" s="38">
        <v>0</v>
      </c>
      <c r="M99" s="35">
        <v>0</v>
      </c>
      <c r="N99" s="39">
        <v>0</v>
      </c>
    </row>
    <row r="100" spans="1:53" ht="15.75" customHeight="1" thickBot="1" x14ac:dyDescent="0.4">
      <c r="B100" s="592"/>
      <c r="C100" s="619"/>
      <c r="D100" s="91" t="s">
        <v>37</v>
      </c>
      <c r="E100" s="45">
        <v>0</v>
      </c>
      <c r="F100" s="26">
        <v>0</v>
      </c>
      <c r="G100" s="26">
        <v>0</v>
      </c>
      <c r="H100" s="26">
        <v>0</v>
      </c>
      <c r="I100" s="26">
        <v>0</v>
      </c>
      <c r="J100" s="27">
        <v>0</v>
      </c>
      <c r="K100" s="83">
        <v>0</v>
      </c>
      <c r="L100" s="25">
        <v>0</v>
      </c>
      <c r="M100" s="26">
        <v>0</v>
      </c>
      <c r="N100" s="27">
        <v>0</v>
      </c>
    </row>
    <row r="101" spans="1:53" ht="22.5" customHeight="1" x14ac:dyDescent="0.35">
      <c r="B101" s="592"/>
      <c r="C101" s="615" t="s">
        <v>64</v>
      </c>
      <c r="D101" s="86" t="s">
        <v>29</v>
      </c>
      <c r="E101" s="55">
        <v>0</v>
      </c>
      <c r="F101" s="18">
        <v>0</v>
      </c>
      <c r="G101" s="18">
        <v>0</v>
      </c>
      <c r="H101" s="18">
        <v>0</v>
      </c>
      <c r="I101" s="18">
        <v>0</v>
      </c>
      <c r="J101" s="19">
        <v>0</v>
      </c>
      <c r="K101" s="55">
        <v>0</v>
      </c>
      <c r="L101" s="17">
        <v>0</v>
      </c>
      <c r="M101" s="18">
        <v>0</v>
      </c>
      <c r="N101" s="19">
        <v>0</v>
      </c>
    </row>
    <row r="102" spans="1:53" ht="26.45" customHeight="1" thickBot="1" x14ac:dyDescent="0.4">
      <c r="B102" s="593"/>
      <c r="C102" s="616"/>
      <c r="D102" s="88" t="s">
        <v>30</v>
      </c>
      <c r="E102" s="83">
        <v>0</v>
      </c>
      <c r="F102" s="26">
        <v>0</v>
      </c>
      <c r="G102" s="26">
        <v>0</v>
      </c>
      <c r="H102" s="26">
        <v>0</v>
      </c>
      <c r="I102" s="26">
        <v>0</v>
      </c>
      <c r="J102" s="27">
        <v>0</v>
      </c>
      <c r="K102" s="83">
        <v>0</v>
      </c>
      <c r="L102" s="25">
        <v>0</v>
      </c>
      <c r="M102" s="26">
        <v>0</v>
      </c>
      <c r="N102" s="27">
        <v>0</v>
      </c>
    </row>
    <row r="103" spans="1:53" s="270" customFormat="1" ht="13.5" customHeight="1" thickBot="1" x14ac:dyDescent="0.4">
      <c r="A103" s="264"/>
      <c r="B103" s="266"/>
      <c r="C103" s="267"/>
      <c r="D103" s="267"/>
      <c r="E103" s="268"/>
      <c r="F103" s="268"/>
      <c r="G103" s="268"/>
      <c r="H103" s="268"/>
      <c r="I103" s="268"/>
      <c r="J103" s="268"/>
      <c r="K103" s="268"/>
      <c r="L103" s="269"/>
      <c r="M103" s="268"/>
      <c r="N103" s="268"/>
      <c r="O103" s="264"/>
      <c r="P103" s="264"/>
      <c r="Q103" s="264"/>
      <c r="R103" s="264"/>
      <c r="S103" s="264"/>
      <c r="T103" s="264"/>
      <c r="U103" s="264"/>
      <c r="V103" s="264"/>
      <c r="W103" s="264"/>
      <c r="X103" s="264"/>
      <c r="Y103" s="264"/>
      <c r="Z103" s="264"/>
      <c r="AA103" s="264"/>
      <c r="AB103" s="264"/>
      <c r="AC103" s="264"/>
      <c r="AD103" s="264"/>
      <c r="AE103" s="264"/>
      <c r="AF103" s="264"/>
      <c r="AG103" s="264"/>
      <c r="AH103" s="264"/>
      <c r="AI103" s="264"/>
      <c r="AJ103" s="264"/>
      <c r="AK103" s="264"/>
      <c r="AL103" s="264"/>
      <c r="AM103" s="264"/>
      <c r="AN103" s="264"/>
      <c r="AO103" s="264"/>
      <c r="AP103" s="264"/>
      <c r="AQ103" s="264"/>
      <c r="AR103" s="264"/>
      <c r="AS103" s="264"/>
      <c r="AT103" s="264"/>
      <c r="AU103" s="264"/>
      <c r="AV103" s="264"/>
      <c r="AW103" s="264"/>
      <c r="AX103" s="264"/>
      <c r="AY103" s="264"/>
      <c r="AZ103" s="264"/>
      <c r="BA103" s="264"/>
    </row>
    <row r="104" spans="1:53" ht="59.1" customHeight="1" thickBot="1" x14ac:dyDescent="0.55000000000000004">
      <c r="B104" s="205" t="s">
        <v>9</v>
      </c>
      <c r="C104" s="205" t="s">
        <v>51</v>
      </c>
      <c r="D104" s="208" t="s">
        <v>52</v>
      </c>
      <c r="E104" s="73" t="s">
        <v>192</v>
      </c>
      <c r="F104" s="7" t="s">
        <v>193</v>
      </c>
      <c r="G104" s="7" t="s">
        <v>194</v>
      </c>
      <c r="H104" s="7" t="s">
        <v>195</v>
      </c>
      <c r="I104" s="7" t="s">
        <v>196</v>
      </c>
      <c r="J104" s="8" t="s">
        <v>197</v>
      </c>
      <c r="K104" s="74" t="s">
        <v>23</v>
      </c>
      <c r="L104" s="75" t="s">
        <v>21</v>
      </c>
      <c r="M104" s="74" t="s">
        <v>22</v>
      </c>
      <c r="N104" s="8" t="s">
        <v>24</v>
      </c>
    </row>
    <row r="105" spans="1:53" ht="39.6" customHeight="1" thickBot="1" x14ac:dyDescent="0.4">
      <c r="B105" s="591" t="s">
        <v>224</v>
      </c>
      <c r="C105" s="277" t="s">
        <v>221</v>
      </c>
      <c r="D105" s="117" t="s">
        <v>204</v>
      </c>
      <c r="E105" s="175">
        <f>SUM(E106,E107)/13246*100</f>
        <v>0.35482409784085761</v>
      </c>
      <c r="F105" s="123">
        <f t="shared" ref="F105:N105" si="1">SUM(F106,F107)/13246*100</f>
        <v>0.61905480899894305</v>
      </c>
      <c r="G105" s="124">
        <f t="shared" si="1"/>
        <v>0.92858221349841463</v>
      </c>
      <c r="H105" s="123">
        <f t="shared" si="1"/>
        <v>1.1248678846444209</v>
      </c>
      <c r="I105" s="124">
        <f t="shared" si="1"/>
        <v>1.3211535557904273</v>
      </c>
      <c r="J105" s="125">
        <f t="shared" si="1"/>
        <v>1.5325381247168957</v>
      </c>
      <c r="K105" s="122">
        <f t="shared" si="1"/>
        <v>0</v>
      </c>
      <c r="L105" s="127">
        <f t="shared" si="1"/>
        <v>1.6080326136192056</v>
      </c>
      <c r="M105" s="127">
        <f t="shared" si="1"/>
        <v>7.5494488902310142E-2</v>
      </c>
      <c r="N105" s="125">
        <f t="shared" si="1"/>
        <v>1.5325381247168957</v>
      </c>
    </row>
    <row r="106" spans="1:53" ht="15" customHeight="1" x14ac:dyDescent="0.35">
      <c r="B106" s="592"/>
      <c r="C106" s="615" t="s">
        <v>2</v>
      </c>
      <c r="D106" s="76" t="s">
        <v>0</v>
      </c>
      <c r="E106" s="48">
        <v>22</v>
      </c>
      <c r="F106" s="18">
        <v>36</v>
      </c>
      <c r="G106" s="18">
        <v>58</v>
      </c>
      <c r="H106" s="18">
        <v>68</v>
      </c>
      <c r="I106" s="18">
        <v>81</v>
      </c>
      <c r="J106" s="19">
        <v>101</v>
      </c>
      <c r="K106" s="55">
        <v>0</v>
      </c>
      <c r="L106" s="17">
        <v>105</v>
      </c>
      <c r="M106" s="18">
        <v>4</v>
      </c>
      <c r="N106" s="19">
        <v>101</v>
      </c>
    </row>
    <row r="107" spans="1:53" ht="15.75" customHeight="1" thickBot="1" x14ac:dyDescent="0.4">
      <c r="B107" s="592"/>
      <c r="C107" s="616"/>
      <c r="D107" s="77" t="s">
        <v>1</v>
      </c>
      <c r="E107" s="24">
        <v>25</v>
      </c>
      <c r="F107" s="22">
        <v>46</v>
      </c>
      <c r="G107" s="22">
        <v>65</v>
      </c>
      <c r="H107" s="22">
        <v>81</v>
      </c>
      <c r="I107" s="22">
        <v>94</v>
      </c>
      <c r="J107" s="61">
        <v>102</v>
      </c>
      <c r="K107" s="78">
        <v>0</v>
      </c>
      <c r="L107" s="25">
        <v>108</v>
      </c>
      <c r="M107" s="26">
        <v>6</v>
      </c>
      <c r="N107" s="27">
        <v>102</v>
      </c>
    </row>
    <row r="108" spans="1:53" ht="15.75" customHeight="1" x14ac:dyDescent="0.35">
      <c r="B108" s="592"/>
      <c r="C108" s="615" t="s">
        <v>191</v>
      </c>
      <c r="D108" s="79" t="s">
        <v>3</v>
      </c>
      <c r="E108" s="16">
        <v>6</v>
      </c>
      <c r="F108" s="14">
        <v>9</v>
      </c>
      <c r="G108" s="14">
        <v>16</v>
      </c>
      <c r="H108" s="14">
        <v>19</v>
      </c>
      <c r="I108" s="14">
        <v>27</v>
      </c>
      <c r="J108" s="32">
        <v>28</v>
      </c>
      <c r="K108" s="80">
        <v>0</v>
      </c>
      <c r="L108" s="31">
        <v>30</v>
      </c>
      <c r="M108" s="14">
        <v>2</v>
      </c>
      <c r="N108" s="32">
        <v>28</v>
      </c>
    </row>
    <row r="109" spans="1:53" ht="15.75" customHeight="1" x14ac:dyDescent="0.35">
      <c r="B109" s="592"/>
      <c r="C109" s="617"/>
      <c r="D109" s="105" t="s">
        <v>5</v>
      </c>
      <c r="E109" s="37">
        <v>7</v>
      </c>
      <c r="F109" s="35">
        <v>19</v>
      </c>
      <c r="G109" s="35">
        <v>30</v>
      </c>
      <c r="H109" s="35">
        <v>36</v>
      </c>
      <c r="I109" s="35">
        <v>39</v>
      </c>
      <c r="J109" s="39">
        <v>45</v>
      </c>
      <c r="K109" s="57">
        <v>0</v>
      </c>
      <c r="L109" s="38">
        <v>48</v>
      </c>
      <c r="M109" s="35">
        <v>3</v>
      </c>
      <c r="N109" s="39">
        <v>45</v>
      </c>
    </row>
    <row r="110" spans="1:53" ht="15.75" customHeight="1" x14ac:dyDescent="0.35">
      <c r="B110" s="592"/>
      <c r="C110" s="617"/>
      <c r="D110" s="105" t="s">
        <v>6</v>
      </c>
      <c r="E110" s="37">
        <v>17</v>
      </c>
      <c r="F110" s="35">
        <v>31</v>
      </c>
      <c r="G110" s="35">
        <v>44</v>
      </c>
      <c r="H110" s="35">
        <v>55</v>
      </c>
      <c r="I110" s="35">
        <v>64</v>
      </c>
      <c r="J110" s="39">
        <v>80</v>
      </c>
      <c r="K110" s="57">
        <v>0</v>
      </c>
      <c r="L110" s="38">
        <v>84</v>
      </c>
      <c r="M110" s="35">
        <v>4</v>
      </c>
      <c r="N110" s="39">
        <v>80</v>
      </c>
    </row>
    <row r="111" spans="1:53" ht="15.75" customHeight="1" thickBot="1" x14ac:dyDescent="0.4">
      <c r="B111" s="592"/>
      <c r="C111" s="616"/>
      <c r="D111" s="108" t="s">
        <v>4</v>
      </c>
      <c r="E111" s="45">
        <v>17</v>
      </c>
      <c r="F111" s="26">
        <v>23</v>
      </c>
      <c r="G111" s="26">
        <v>33</v>
      </c>
      <c r="H111" s="26">
        <v>39</v>
      </c>
      <c r="I111" s="26">
        <v>45</v>
      </c>
      <c r="J111" s="27">
        <v>50</v>
      </c>
      <c r="K111" s="83">
        <v>0</v>
      </c>
      <c r="L111" s="25">
        <v>51</v>
      </c>
      <c r="M111" s="26">
        <v>1</v>
      </c>
      <c r="N111" s="27">
        <v>50</v>
      </c>
    </row>
    <row r="112" spans="1:53" x14ac:dyDescent="0.35">
      <c r="B112" s="592"/>
      <c r="C112" s="615" t="s">
        <v>26</v>
      </c>
      <c r="D112" s="84" t="s">
        <v>7</v>
      </c>
      <c r="E112" s="48">
        <v>18</v>
      </c>
      <c r="F112" s="18">
        <v>25</v>
      </c>
      <c r="G112" s="18">
        <v>31</v>
      </c>
      <c r="H112" s="18">
        <v>35</v>
      </c>
      <c r="I112" s="18">
        <v>42</v>
      </c>
      <c r="J112" s="19">
        <v>44</v>
      </c>
      <c r="K112" s="55">
        <v>0</v>
      </c>
      <c r="L112" s="17">
        <v>47</v>
      </c>
      <c r="M112" s="18">
        <v>3</v>
      </c>
      <c r="N112" s="19">
        <v>44</v>
      </c>
    </row>
    <row r="113" spans="1:53" ht="16.5" customHeight="1" thickBot="1" x14ac:dyDescent="0.4">
      <c r="B113" s="592"/>
      <c r="C113" s="616"/>
      <c r="D113" s="85" t="s">
        <v>8</v>
      </c>
      <c r="E113" s="45">
        <v>29</v>
      </c>
      <c r="F113" s="26">
        <v>57</v>
      </c>
      <c r="G113" s="26">
        <v>91</v>
      </c>
      <c r="H113" s="26">
        <v>114</v>
      </c>
      <c r="I113" s="26">
        <v>133</v>
      </c>
      <c r="J113" s="27">
        <v>159</v>
      </c>
      <c r="K113" s="83">
        <v>0</v>
      </c>
      <c r="L113" s="25">
        <v>166</v>
      </c>
      <c r="M113" s="26">
        <v>7</v>
      </c>
      <c r="N113" s="27">
        <v>159</v>
      </c>
    </row>
    <row r="114" spans="1:53" ht="16.5" customHeight="1" x14ac:dyDescent="0.35">
      <c r="B114" s="592"/>
      <c r="C114" s="618" t="s">
        <v>62</v>
      </c>
      <c r="D114" s="86" t="s">
        <v>29</v>
      </c>
      <c r="E114" s="48">
        <v>0</v>
      </c>
      <c r="F114" s="18">
        <v>0</v>
      </c>
      <c r="G114" s="18">
        <v>0</v>
      </c>
      <c r="H114" s="18">
        <v>2</v>
      </c>
      <c r="I114" s="18">
        <v>0</v>
      </c>
      <c r="J114" s="19">
        <v>0</v>
      </c>
      <c r="K114" s="55">
        <v>0</v>
      </c>
      <c r="L114" s="17">
        <v>0</v>
      </c>
      <c r="M114" s="18">
        <v>0</v>
      </c>
      <c r="N114" s="19">
        <v>0</v>
      </c>
    </row>
    <row r="115" spans="1:53" ht="15.75" customHeight="1" thickBot="1" x14ac:dyDescent="0.4">
      <c r="B115" s="592"/>
      <c r="C115" s="619"/>
      <c r="D115" s="85" t="s">
        <v>30</v>
      </c>
      <c r="E115" s="45">
        <v>47</v>
      </c>
      <c r="F115" s="26">
        <v>82</v>
      </c>
      <c r="G115" s="26">
        <v>123</v>
      </c>
      <c r="H115" s="26">
        <v>147</v>
      </c>
      <c r="I115" s="26">
        <v>175</v>
      </c>
      <c r="J115" s="27">
        <v>203</v>
      </c>
      <c r="K115" s="83">
        <v>0</v>
      </c>
      <c r="L115" s="25">
        <v>213</v>
      </c>
      <c r="M115" s="26">
        <v>10</v>
      </c>
      <c r="N115" s="27">
        <v>203</v>
      </c>
    </row>
    <row r="116" spans="1:53" ht="16.5" customHeight="1" x14ac:dyDescent="0.35">
      <c r="B116" s="592"/>
      <c r="C116" s="615" t="s">
        <v>27</v>
      </c>
      <c r="D116" s="86" t="s">
        <v>31</v>
      </c>
      <c r="E116" s="48">
        <v>0</v>
      </c>
      <c r="F116" s="18">
        <v>0</v>
      </c>
      <c r="G116" s="18">
        <v>0</v>
      </c>
      <c r="H116" s="18">
        <v>0</v>
      </c>
      <c r="I116" s="18">
        <v>0</v>
      </c>
      <c r="J116" s="19">
        <v>0</v>
      </c>
      <c r="K116" s="55">
        <v>0</v>
      </c>
      <c r="L116" s="17">
        <v>0</v>
      </c>
      <c r="M116" s="18">
        <v>0</v>
      </c>
      <c r="N116" s="19">
        <v>0</v>
      </c>
    </row>
    <row r="117" spans="1:53" ht="15" customHeight="1" x14ac:dyDescent="0.35">
      <c r="B117" s="592"/>
      <c r="C117" s="617"/>
      <c r="D117" s="87" t="s">
        <v>32</v>
      </c>
      <c r="E117" s="37">
        <v>0</v>
      </c>
      <c r="F117" s="35">
        <v>0</v>
      </c>
      <c r="G117" s="35">
        <v>0</v>
      </c>
      <c r="H117" s="35">
        <v>2</v>
      </c>
      <c r="I117" s="35">
        <v>0</v>
      </c>
      <c r="J117" s="39">
        <v>0</v>
      </c>
      <c r="K117" s="57">
        <v>0</v>
      </c>
      <c r="L117" s="38">
        <v>0</v>
      </c>
      <c r="M117" s="35">
        <v>0</v>
      </c>
      <c r="N117" s="39">
        <v>0</v>
      </c>
    </row>
    <row r="118" spans="1:53" ht="13.9" thickBot="1" x14ac:dyDescent="0.4">
      <c r="B118" s="592"/>
      <c r="C118" s="619"/>
      <c r="D118" s="88" t="s">
        <v>33</v>
      </c>
      <c r="E118" s="45">
        <v>0</v>
      </c>
      <c r="F118" s="26">
        <v>0</v>
      </c>
      <c r="G118" s="26">
        <v>0</v>
      </c>
      <c r="H118" s="26">
        <v>0</v>
      </c>
      <c r="I118" s="26">
        <v>0</v>
      </c>
      <c r="J118" s="27">
        <v>0</v>
      </c>
      <c r="K118" s="83">
        <v>0</v>
      </c>
      <c r="L118" s="25">
        <v>0</v>
      </c>
      <c r="M118" s="26">
        <v>0</v>
      </c>
      <c r="N118" s="27">
        <v>0</v>
      </c>
    </row>
    <row r="119" spans="1:53" x14ac:dyDescent="0.35">
      <c r="B119" s="592"/>
      <c r="C119" s="615" t="s">
        <v>28</v>
      </c>
      <c r="D119" s="89" t="s">
        <v>34</v>
      </c>
      <c r="E119" s="55">
        <v>0</v>
      </c>
      <c r="F119" s="18">
        <v>0</v>
      </c>
      <c r="G119" s="18">
        <v>0</v>
      </c>
      <c r="H119" s="18">
        <v>0</v>
      </c>
      <c r="I119" s="18">
        <v>0</v>
      </c>
      <c r="J119" s="19">
        <v>0</v>
      </c>
      <c r="K119" s="55">
        <v>0</v>
      </c>
      <c r="L119" s="17">
        <v>0</v>
      </c>
      <c r="M119" s="18">
        <v>0</v>
      </c>
      <c r="N119" s="19">
        <v>0</v>
      </c>
    </row>
    <row r="120" spans="1:53" x14ac:dyDescent="0.35">
      <c r="B120" s="592"/>
      <c r="C120" s="617"/>
      <c r="D120" s="90" t="s">
        <v>36</v>
      </c>
      <c r="E120" s="57">
        <v>0</v>
      </c>
      <c r="F120" s="35">
        <v>0</v>
      </c>
      <c r="G120" s="35">
        <v>0</v>
      </c>
      <c r="H120" s="35">
        <v>2</v>
      </c>
      <c r="I120" s="35">
        <v>0</v>
      </c>
      <c r="J120" s="39">
        <v>0</v>
      </c>
      <c r="K120" s="57">
        <v>0</v>
      </c>
      <c r="L120" s="38">
        <v>0</v>
      </c>
      <c r="M120" s="35">
        <v>0</v>
      </c>
      <c r="N120" s="39">
        <v>0</v>
      </c>
    </row>
    <row r="121" spans="1:53" x14ac:dyDescent="0.35">
      <c r="B121" s="592"/>
      <c r="C121" s="617"/>
      <c r="D121" s="90" t="s">
        <v>35</v>
      </c>
      <c r="E121" s="57">
        <v>0</v>
      </c>
      <c r="F121" s="35">
        <v>0</v>
      </c>
      <c r="G121" s="35">
        <v>0</v>
      </c>
      <c r="H121" s="35">
        <v>0</v>
      </c>
      <c r="I121" s="35">
        <v>0</v>
      </c>
      <c r="J121" s="39">
        <v>0</v>
      </c>
      <c r="K121" s="57">
        <v>0</v>
      </c>
      <c r="L121" s="38">
        <v>0</v>
      </c>
      <c r="M121" s="35">
        <v>0</v>
      </c>
      <c r="N121" s="39">
        <v>0</v>
      </c>
    </row>
    <row r="122" spans="1:53" ht="15.75" customHeight="1" thickBot="1" x14ac:dyDescent="0.4">
      <c r="B122" s="592"/>
      <c r="C122" s="619"/>
      <c r="D122" s="91" t="s">
        <v>37</v>
      </c>
      <c r="E122" s="45">
        <v>0</v>
      </c>
      <c r="F122" s="26">
        <v>0</v>
      </c>
      <c r="G122" s="26">
        <v>0</v>
      </c>
      <c r="H122" s="26">
        <v>0</v>
      </c>
      <c r="I122" s="26">
        <v>0</v>
      </c>
      <c r="J122" s="27">
        <v>0</v>
      </c>
      <c r="K122" s="83">
        <v>0</v>
      </c>
      <c r="L122" s="25">
        <v>0</v>
      </c>
      <c r="M122" s="26">
        <v>0</v>
      </c>
      <c r="N122" s="27">
        <v>0</v>
      </c>
    </row>
    <row r="123" spans="1:53" ht="15.75" customHeight="1" x14ac:dyDescent="0.35">
      <c r="B123" s="592"/>
      <c r="C123" s="620" t="s">
        <v>65</v>
      </c>
      <c r="D123" s="86" t="s">
        <v>261</v>
      </c>
      <c r="E123" s="55">
        <v>39</v>
      </c>
      <c r="F123" s="18">
        <v>73</v>
      </c>
      <c r="G123" s="18">
        <v>103</v>
      </c>
      <c r="H123" s="18">
        <v>122</v>
      </c>
      <c r="I123" s="18">
        <v>144</v>
      </c>
      <c r="J123" s="19">
        <v>164</v>
      </c>
      <c r="K123" s="55">
        <v>0</v>
      </c>
      <c r="L123" s="17">
        <v>173</v>
      </c>
      <c r="M123" s="18">
        <v>9</v>
      </c>
      <c r="N123" s="19">
        <v>164</v>
      </c>
    </row>
    <row r="124" spans="1:53" ht="15.75" customHeight="1" x14ac:dyDescent="0.35">
      <c r="B124" s="592"/>
      <c r="C124" s="621"/>
      <c r="D124" s="90" t="s">
        <v>66</v>
      </c>
      <c r="E124" s="57">
        <v>2</v>
      </c>
      <c r="F124" s="35">
        <v>3</v>
      </c>
      <c r="G124" s="35">
        <v>7</v>
      </c>
      <c r="H124" s="35">
        <v>7</v>
      </c>
      <c r="I124" s="35">
        <v>10</v>
      </c>
      <c r="J124" s="39">
        <v>22</v>
      </c>
      <c r="K124" s="57">
        <v>0</v>
      </c>
      <c r="L124" s="38">
        <v>22</v>
      </c>
      <c r="M124" s="35">
        <v>0</v>
      </c>
      <c r="N124" s="39">
        <v>22</v>
      </c>
    </row>
    <row r="125" spans="1:53" ht="15.75" customHeight="1" x14ac:dyDescent="0.35">
      <c r="B125" s="592"/>
      <c r="C125" s="621"/>
      <c r="D125" s="90" t="s">
        <v>67</v>
      </c>
      <c r="E125" s="57">
        <v>2</v>
      </c>
      <c r="F125" s="35">
        <v>2</v>
      </c>
      <c r="G125" s="35">
        <v>5</v>
      </c>
      <c r="H125" s="35">
        <v>7</v>
      </c>
      <c r="I125" s="35">
        <v>8</v>
      </c>
      <c r="J125" s="39">
        <v>9</v>
      </c>
      <c r="K125" s="57">
        <v>0</v>
      </c>
      <c r="L125" s="38">
        <v>9</v>
      </c>
      <c r="M125" s="35">
        <v>0</v>
      </c>
      <c r="N125" s="39">
        <v>9</v>
      </c>
    </row>
    <row r="126" spans="1:53" ht="19.5" customHeight="1" thickBot="1" x14ac:dyDescent="0.4">
      <c r="B126" s="593"/>
      <c r="C126" s="622"/>
      <c r="D126" s="88" t="s">
        <v>247</v>
      </c>
      <c r="E126" s="126">
        <v>4</v>
      </c>
      <c r="F126" s="26">
        <v>4</v>
      </c>
      <c r="G126" s="63">
        <v>4</v>
      </c>
      <c r="H126" s="63">
        <v>4</v>
      </c>
      <c r="I126" s="63">
        <v>4</v>
      </c>
      <c r="J126" s="27">
        <v>8</v>
      </c>
      <c r="K126" s="45">
        <v>0</v>
      </c>
      <c r="L126" s="66">
        <v>9</v>
      </c>
      <c r="M126" s="63">
        <v>1</v>
      </c>
      <c r="N126" s="27">
        <v>8</v>
      </c>
    </row>
    <row r="127" spans="1:53" s="270" customFormat="1" ht="11.25" customHeight="1" thickBot="1" x14ac:dyDescent="0.4">
      <c r="A127" s="264"/>
      <c r="B127" s="266"/>
      <c r="C127" s="267"/>
      <c r="D127" s="267"/>
      <c r="E127" s="268"/>
      <c r="F127" s="268"/>
      <c r="G127" s="268"/>
      <c r="H127" s="268"/>
      <c r="I127" s="268"/>
      <c r="J127" s="268"/>
      <c r="K127" s="268"/>
      <c r="L127" s="269"/>
      <c r="M127" s="268"/>
      <c r="N127" s="268"/>
      <c r="O127" s="264"/>
      <c r="P127" s="264"/>
      <c r="Q127" s="264"/>
      <c r="R127" s="264"/>
      <c r="S127" s="264"/>
      <c r="T127" s="264"/>
      <c r="U127" s="264"/>
      <c r="V127" s="264"/>
      <c r="W127" s="264"/>
      <c r="X127" s="264"/>
      <c r="Y127" s="264"/>
      <c r="Z127" s="264"/>
      <c r="AA127" s="264"/>
      <c r="AB127" s="264"/>
      <c r="AC127" s="264"/>
      <c r="AD127" s="264"/>
      <c r="AE127" s="264"/>
      <c r="AF127" s="264"/>
      <c r="AG127" s="264"/>
      <c r="AH127" s="264"/>
      <c r="AI127" s="264"/>
      <c r="AJ127" s="264"/>
      <c r="AK127" s="264"/>
      <c r="AL127" s="264"/>
      <c r="AM127" s="264"/>
      <c r="AN127" s="264"/>
      <c r="AO127" s="264"/>
      <c r="AP127" s="264"/>
      <c r="AQ127" s="264"/>
      <c r="AR127" s="264"/>
      <c r="AS127" s="264"/>
      <c r="AT127" s="264"/>
      <c r="AU127" s="264"/>
      <c r="AV127" s="264"/>
      <c r="AW127" s="264"/>
      <c r="AX127" s="264"/>
      <c r="AY127" s="264"/>
      <c r="AZ127" s="264"/>
      <c r="BA127" s="264"/>
    </row>
    <row r="128" spans="1:53" ht="55.5" customHeight="1" thickBot="1" x14ac:dyDescent="0.55000000000000004">
      <c r="B128" s="205" t="s">
        <v>9</v>
      </c>
      <c r="C128" s="205" t="s">
        <v>51</v>
      </c>
      <c r="D128" s="208" t="s">
        <v>52</v>
      </c>
      <c r="E128" s="73" t="s">
        <v>192</v>
      </c>
      <c r="F128" s="7" t="s">
        <v>193</v>
      </c>
      <c r="G128" s="7" t="s">
        <v>194</v>
      </c>
      <c r="H128" s="7" t="s">
        <v>195</v>
      </c>
      <c r="I128" s="7" t="s">
        <v>196</v>
      </c>
      <c r="J128" s="8" t="s">
        <v>197</v>
      </c>
      <c r="K128" s="74" t="s">
        <v>23</v>
      </c>
      <c r="L128" s="75" t="s">
        <v>21</v>
      </c>
      <c r="M128" s="74" t="s">
        <v>22</v>
      </c>
      <c r="N128" s="8" t="s">
        <v>24</v>
      </c>
    </row>
    <row r="129" spans="2:14" ht="23.1" customHeight="1" thickBot="1" x14ac:dyDescent="0.4">
      <c r="B129" s="591" t="s">
        <v>262</v>
      </c>
      <c r="C129" s="116" t="s">
        <v>205</v>
      </c>
      <c r="D129" s="117" t="s">
        <v>204</v>
      </c>
      <c r="E129" s="175">
        <f>SUM(E130,E131)/SUM(E106,E107)*100</f>
        <v>82.978723404255319</v>
      </c>
      <c r="F129" s="128">
        <f t="shared" ref="F129:N129" si="2">SUM(F130,F131)/SUM(F106,F107)*100</f>
        <v>89.024390243902445</v>
      </c>
      <c r="G129" s="128">
        <f t="shared" si="2"/>
        <v>83.739837398373979</v>
      </c>
      <c r="H129" s="124">
        <f t="shared" si="2"/>
        <v>81.87919463087249</v>
      </c>
      <c r="I129" s="123">
        <f t="shared" si="2"/>
        <v>82.285714285714278</v>
      </c>
      <c r="J129" s="125">
        <f t="shared" si="2"/>
        <v>80.78817733990148</v>
      </c>
      <c r="K129" s="122" t="e">
        <f t="shared" si="2"/>
        <v>#DIV/0!</v>
      </c>
      <c r="L129" s="123">
        <f t="shared" si="2"/>
        <v>81.220657276995297</v>
      </c>
      <c r="M129" s="124">
        <f t="shared" si="2"/>
        <v>90</v>
      </c>
      <c r="N129" s="125">
        <f t="shared" si="2"/>
        <v>80.78817733990148</v>
      </c>
    </row>
    <row r="130" spans="2:14" ht="14.45" customHeight="1" x14ac:dyDescent="0.35">
      <c r="B130" s="592"/>
      <c r="C130" s="615" t="s">
        <v>2</v>
      </c>
      <c r="D130" s="76" t="s">
        <v>0</v>
      </c>
      <c r="E130" s="48">
        <v>15</v>
      </c>
      <c r="F130" s="18">
        <v>28</v>
      </c>
      <c r="G130" s="18">
        <v>43</v>
      </c>
      <c r="H130" s="18">
        <v>53</v>
      </c>
      <c r="I130" s="18">
        <v>62</v>
      </c>
      <c r="J130" s="19">
        <v>74</v>
      </c>
      <c r="K130" s="55">
        <v>0</v>
      </c>
      <c r="L130" s="17">
        <v>78</v>
      </c>
      <c r="M130" s="18">
        <v>4</v>
      </c>
      <c r="N130" s="19">
        <v>74</v>
      </c>
    </row>
    <row r="131" spans="2:14" ht="15.75" customHeight="1" thickBot="1" x14ac:dyDescent="0.4">
      <c r="B131" s="592"/>
      <c r="C131" s="616"/>
      <c r="D131" s="77" t="s">
        <v>1</v>
      </c>
      <c r="E131" s="24">
        <v>24</v>
      </c>
      <c r="F131" s="22">
        <v>45</v>
      </c>
      <c r="G131" s="22">
        <v>60</v>
      </c>
      <c r="H131" s="22">
        <v>69</v>
      </c>
      <c r="I131" s="22">
        <v>82</v>
      </c>
      <c r="J131" s="61">
        <v>90</v>
      </c>
      <c r="K131" s="78">
        <v>0</v>
      </c>
      <c r="L131" s="25">
        <v>95</v>
      </c>
      <c r="M131" s="26">
        <v>5</v>
      </c>
      <c r="N131" s="27">
        <v>90</v>
      </c>
    </row>
    <row r="132" spans="2:14" ht="15.75" customHeight="1" x14ac:dyDescent="0.35">
      <c r="B132" s="592"/>
      <c r="C132" s="615" t="s">
        <v>25</v>
      </c>
      <c r="D132" s="79" t="s">
        <v>3</v>
      </c>
      <c r="E132" s="16">
        <v>5</v>
      </c>
      <c r="F132" s="14">
        <v>8</v>
      </c>
      <c r="G132" s="14">
        <v>13</v>
      </c>
      <c r="H132" s="14">
        <v>16</v>
      </c>
      <c r="I132" s="14">
        <v>23</v>
      </c>
      <c r="J132" s="32">
        <v>24</v>
      </c>
      <c r="K132" s="80">
        <v>0</v>
      </c>
      <c r="L132" s="31">
        <v>26</v>
      </c>
      <c r="M132" s="14">
        <v>2</v>
      </c>
      <c r="N132" s="32">
        <v>24</v>
      </c>
    </row>
    <row r="133" spans="2:14" ht="15.75" customHeight="1" x14ac:dyDescent="0.35">
      <c r="B133" s="592"/>
      <c r="C133" s="617"/>
      <c r="D133" s="105" t="s">
        <v>5</v>
      </c>
      <c r="E133" s="37">
        <v>6</v>
      </c>
      <c r="F133" s="35">
        <v>18</v>
      </c>
      <c r="G133" s="35">
        <v>27</v>
      </c>
      <c r="H133" s="35">
        <v>32</v>
      </c>
      <c r="I133" s="35">
        <v>35</v>
      </c>
      <c r="J133" s="39">
        <v>41</v>
      </c>
      <c r="K133" s="57">
        <v>0</v>
      </c>
      <c r="L133" s="38">
        <v>44</v>
      </c>
      <c r="M133" s="35">
        <v>3</v>
      </c>
      <c r="N133" s="39">
        <v>41</v>
      </c>
    </row>
    <row r="134" spans="2:14" ht="15.75" customHeight="1" x14ac:dyDescent="0.35">
      <c r="B134" s="592"/>
      <c r="C134" s="617"/>
      <c r="D134" s="105" t="s">
        <v>6</v>
      </c>
      <c r="E134" s="37">
        <v>12</v>
      </c>
      <c r="F134" s="35">
        <v>25</v>
      </c>
      <c r="G134" s="35">
        <v>34</v>
      </c>
      <c r="H134" s="35">
        <v>40</v>
      </c>
      <c r="I134" s="35">
        <v>48</v>
      </c>
      <c r="J134" s="39">
        <v>56</v>
      </c>
      <c r="K134" s="57">
        <v>0</v>
      </c>
      <c r="L134" s="38">
        <v>59</v>
      </c>
      <c r="M134" s="35">
        <v>3</v>
      </c>
      <c r="N134" s="39">
        <v>56</v>
      </c>
    </row>
    <row r="135" spans="2:14" ht="15.75" customHeight="1" thickBot="1" x14ac:dyDescent="0.4">
      <c r="B135" s="592"/>
      <c r="C135" s="616"/>
      <c r="D135" s="108" t="s">
        <v>4</v>
      </c>
      <c r="E135" s="45">
        <v>16</v>
      </c>
      <c r="F135" s="26">
        <v>22</v>
      </c>
      <c r="G135" s="26">
        <v>29</v>
      </c>
      <c r="H135" s="26">
        <v>34</v>
      </c>
      <c r="I135" s="26">
        <v>38</v>
      </c>
      <c r="J135" s="27">
        <v>43</v>
      </c>
      <c r="K135" s="83">
        <v>0</v>
      </c>
      <c r="L135" s="25">
        <v>44</v>
      </c>
      <c r="M135" s="26">
        <v>1</v>
      </c>
      <c r="N135" s="27">
        <v>43</v>
      </c>
    </row>
    <row r="136" spans="2:14" x14ac:dyDescent="0.35">
      <c r="B136" s="592"/>
      <c r="C136" s="615" t="s">
        <v>26</v>
      </c>
      <c r="D136" s="84" t="s">
        <v>7</v>
      </c>
      <c r="E136" s="48">
        <v>18</v>
      </c>
      <c r="F136" s="18">
        <v>25</v>
      </c>
      <c r="G136" s="18">
        <v>31</v>
      </c>
      <c r="H136" s="18">
        <v>35</v>
      </c>
      <c r="I136" s="18">
        <v>42</v>
      </c>
      <c r="J136" s="19">
        <v>44</v>
      </c>
      <c r="K136" s="55">
        <v>0</v>
      </c>
      <c r="L136" s="17">
        <v>47</v>
      </c>
      <c r="M136" s="18">
        <v>3</v>
      </c>
      <c r="N136" s="19">
        <v>44</v>
      </c>
    </row>
    <row r="137" spans="2:14" ht="16.5" customHeight="1" thickBot="1" x14ac:dyDescent="0.4">
      <c r="B137" s="592"/>
      <c r="C137" s="616"/>
      <c r="D137" s="85" t="s">
        <v>8</v>
      </c>
      <c r="E137" s="45">
        <v>21</v>
      </c>
      <c r="F137" s="26">
        <v>48</v>
      </c>
      <c r="G137" s="26">
        <v>72</v>
      </c>
      <c r="H137" s="26">
        <v>87</v>
      </c>
      <c r="I137" s="26">
        <v>102</v>
      </c>
      <c r="J137" s="27">
        <v>120</v>
      </c>
      <c r="K137" s="83">
        <v>0</v>
      </c>
      <c r="L137" s="25">
        <v>126</v>
      </c>
      <c r="M137" s="26">
        <v>6</v>
      </c>
      <c r="N137" s="27">
        <v>120</v>
      </c>
    </row>
    <row r="138" spans="2:14" ht="16.5" customHeight="1" x14ac:dyDescent="0.35">
      <c r="B138" s="592"/>
      <c r="C138" s="618" t="s">
        <v>62</v>
      </c>
      <c r="D138" s="86" t="s">
        <v>29</v>
      </c>
      <c r="E138" s="48">
        <v>0</v>
      </c>
      <c r="F138" s="18">
        <v>0</v>
      </c>
      <c r="G138" s="18">
        <v>0</v>
      </c>
      <c r="H138" s="18">
        <v>0</v>
      </c>
      <c r="I138" s="18">
        <v>0</v>
      </c>
      <c r="J138" s="19">
        <v>0</v>
      </c>
      <c r="K138" s="55">
        <v>0</v>
      </c>
      <c r="L138" s="17">
        <v>0</v>
      </c>
      <c r="M138" s="18">
        <v>0</v>
      </c>
      <c r="N138" s="19">
        <v>0</v>
      </c>
    </row>
    <row r="139" spans="2:14" ht="18" customHeight="1" thickBot="1" x14ac:dyDescent="0.4">
      <c r="B139" s="592"/>
      <c r="C139" s="619"/>
      <c r="D139" s="85" t="s">
        <v>30</v>
      </c>
      <c r="E139" s="45">
        <v>39</v>
      </c>
      <c r="F139" s="26">
        <v>73</v>
      </c>
      <c r="G139" s="26">
        <v>103</v>
      </c>
      <c r="H139" s="26">
        <v>122</v>
      </c>
      <c r="I139" s="26">
        <v>144</v>
      </c>
      <c r="J139" s="27">
        <v>164</v>
      </c>
      <c r="K139" s="83">
        <v>0</v>
      </c>
      <c r="L139" s="25">
        <v>164</v>
      </c>
      <c r="M139" s="26">
        <v>0</v>
      </c>
      <c r="N139" s="27">
        <v>164</v>
      </c>
    </row>
    <row r="140" spans="2:14" ht="16.5" customHeight="1" x14ac:dyDescent="0.35">
      <c r="B140" s="592"/>
      <c r="C140" s="615" t="s">
        <v>27</v>
      </c>
      <c r="D140" s="86" t="s">
        <v>31</v>
      </c>
      <c r="E140" s="48">
        <v>0</v>
      </c>
      <c r="F140" s="18">
        <v>0</v>
      </c>
      <c r="G140" s="18">
        <v>0</v>
      </c>
      <c r="H140" s="18">
        <v>0</v>
      </c>
      <c r="I140" s="18">
        <v>0</v>
      </c>
      <c r="J140" s="19">
        <v>0</v>
      </c>
      <c r="K140" s="55">
        <v>0</v>
      </c>
      <c r="L140" s="17">
        <v>0</v>
      </c>
      <c r="M140" s="18">
        <v>0</v>
      </c>
      <c r="N140" s="19">
        <v>0</v>
      </c>
    </row>
    <row r="141" spans="2:14" ht="18" customHeight="1" x14ac:dyDescent="0.35">
      <c r="B141" s="592"/>
      <c r="C141" s="617"/>
      <c r="D141" s="87" t="s">
        <v>32</v>
      </c>
      <c r="E141" s="37">
        <v>0</v>
      </c>
      <c r="F141" s="35">
        <v>0</v>
      </c>
      <c r="G141" s="35">
        <v>0</v>
      </c>
      <c r="H141" s="35">
        <v>0</v>
      </c>
      <c r="I141" s="35">
        <v>0</v>
      </c>
      <c r="J141" s="39">
        <v>0</v>
      </c>
      <c r="K141" s="57">
        <v>0</v>
      </c>
      <c r="L141" s="38">
        <v>0</v>
      </c>
      <c r="M141" s="35">
        <v>0</v>
      </c>
      <c r="N141" s="39">
        <v>0</v>
      </c>
    </row>
    <row r="142" spans="2:14" ht="13.9" thickBot="1" x14ac:dyDescent="0.4">
      <c r="B142" s="592"/>
      <c r="C142" s="619"/>
      <c r="D142" s="88" t="s">
        <v>33</v>
      </c>
      <c r="E142" s="45">
        <v>0</v>
      </c>
      <c r="F142" s="26">
        <v>0</v>
      </c>
      <c r="G142" s="26">
        <v>0</v>
      </c>
      <c r="H142" s="26">
        <v>0</v>
      </c>
      <c r="I142" s="26">
        <v>0</v>
      </c>
      <c r="J142" s="27">
        <v>0</v>
      </c>
      <c r="K142" s="83">
        <v>0</v>
      </c>
      <c r="L142" s="25">
        <v>0</v>
      </c>
      <c r="M142" s="26">
        <v>0</v>
      </c>
      <c r="N142" s="27">
        <v>0</v>
      </c>
    </row>
    <row r="143" spans="2:14" x14ac:dyDescent="0.35">
      <c r="B143" s="592"/>
      <c r="C143" s="615" t="s">
        <v>28</v>
      </c>
      <c r="D143" s="89" t="s">
        <v>34</v>
      </c>
      <c r="E143" s="55">
        <v>0</v>
      </c>
      <c r="F143" s="18">
        <v>0</v>
      </c>
      <c r="G143" s="18">
        <v>0</v>
      </c>
      <c r="H143" s="18">
        <v>0</v>
      </c>
      <c r="I143" s="18">
        <v>0</v>
      </c>
      <c r="J143" s="19">
        <v>0</v>
      </c>
      <c r="K143" s="55">
        <v>0</v>
      </c>
      <c r="L143" s="17">
        <v>0</v>
      </c>
      <c r="M143" s="18">
        <v>0</v>
      </c>
      <c r="N143" s="19">
        <v>0</v>
      </c>
    </row>
    <row r="144" spans="2:14" x14ac:dyDescent="0.35">
      <c r="B144" s="592"/>
      <c r="C144" s="617"/>
      <c r="D144" s="90" t="s">
        <v>36</v>
      </c>
      <c r="E144" s="57">
        <v>0</v>
      </c>
      <c r="F144" s="35">
        <v>0</v>
      </c>
      <c r="G144" s="35">
        <v>0</v>
      </c>
      <c r="H144" s="35">
        <v>0</v>
      </c>
      <c r="I144" s="35">
        <v>0</v>
      </c>
      <c r="J144" s="39">
        <v>0</v>
      </c>
      <c r="K144" s="57">
        <v>0</v>
      </c>
      <c r="L144" s="38">
        <v>0</v>
      </c>
      <c r="M144" s="35">
        <v>0</v>
      </c>
      <c r="N144" s="39">
        <v>0</v>
      </c>
    </row>
    <row r="145" spans="1:53" x14ac:dyDescent="0.35">
      <c r="B145" s="592"/>
      <c r="C145" s="617"/>
      <c r="D145" s="90" t="s">
        <v>35</v>
      </c>
      <c r="E145" s="57">
        <v>0</v>
      </c>
      <c r="F145" s="35">
        <v>0</v>
      </c>
      <c r="G145" s="35">
        <v>0</v>
      </c>
      <c r="H145" s="35">
        <v>0</v>
      </c>
      <c r="I145" s="35">
        <v>0</v>
      </c>
      <c r="J145" s="39">
        <v>0</v>
      </c>
      <c r="K145" s="57">
        <v>0</v>
      </c>
      <c r="L145" s="38">
        <v>0</v>
      </c>
      <c r="M145" s="35">
        <v>0</v>
      </c>
      <c r="N145" s="39">
        <v>0</v>
      </c>
    </row>
    <row r="146" spans="1:53" ht="15.75" customHeight="1" thickBot="1" x14ac:dyDescent="0.4">
      <c r="B146" s="592"/>
      <c r="C146" s="619"/>
      <c r="D146" s="91" t="s">
        <v>37</v>
      </c>
      <c r="E146" s="45">
        <v>0</v>
      </c>
      <c r="F146" s="26">
        <v>0</v>
      </c>
      <c r="G146" s="26">
        <v>0</v>
      </c>
      <c r="H146" s="26">
        <v>0</v>
      </c>
      <c r="I146" s="26">
        <v>0</v>
      </c>
      <c r="J146" s="27">
        <v>0</v>
      </c>
      <c r="K146" s="83">
        <v>0</v>
      </c>
      <c r="L146" s="25">
        <v>0</v>
      </c>
      <c r="M146" s="26">
        <v>0</v>
      </c>
      <c r="N146" s="27">
        <v>0</v>
      </c>
    </row>
    <row r="147" spans="1:53" ht="15.75" customHeight="1" x14ac:dyDescent="0.35">
      <c r="B147" s="592"/>
      <c r="C147" s="615" t="s">
        <v>70</v>
      </c>
      <c r="D147" s="86" t="s">
        <v>68</v>
      </c>
      <c r="E147" s="55">
        <v>39</v>
      </c>
      <c r="F147" s="18">
        <v>73</v>
      </c>
      <c r="G147" s="18">
        <v>103</v>
      </c>
      <c r="H147" s="18">
        <v>122</v>
      </c>
      <c r="I147" s="18">
        <v>144</v>
      </c>
      <c r="J147" s="19">
        <v>164</v>
      </c>
      <c r="K147" s="55">
        <v>0</v>
      </c>
      <c r="L147" s="17">
        <v>173</v>
      </c>
      <c r="M147" s="18">
        <v>9</v>
      </c>
      <c r="N147" s="19">
        <v>164</v>
      </c>
    </row>
    <row r="148" spans="1:53" ht="19.5" customHeight="1" thickBot="1" x14ac:dyDescent="0.4">
      <c r="B148" s="592"/>
      <c r="C148" s="619"/>
      <c r="D148" s="91" t="s">
        <v>69</v>
      </c>
      <c r="E148" s="126">
        <v>0</v>
      </c>
      <c r="F148" s="26">
        <v>0</v>
      </c>
      <c r="G148" s="63">
        <v>0</v>
      </c>
      <c r="H148" s="63">
        <v>0</v>
      </c>
      <c r="I148" s="63">
        <v>0</v>
      </c>
      <c r="J148" s="27">
        <v>0</v>
      </c>
      <c r="K148" s="45">
        <v>0</v>
      </c>
      <c r="L148" s="66">
        <v>0</v>
      </c>
      <c r="M148" s="63">
        <v>0</v>
      </c>
      <c r="N148" s="27">
        <v>0</v>
      </c>
    </row>
    <row r="149" spans="1:53" s="270" customFormat="1" ht="11.25" customHeight="1" thickBot="1" x14ac:dyDescent="0.4">
      <c r="A149" s="264"/>
      <c r="B149" s="266"/>
      <c r="C149" s="267"/>
      <c r="D149" s="267"/>
      <c r="E149" s="268"/>
      <c r="F149" s="268"/>
      <c r="G149" s="268"/>
      <c r="H149" s="268"/>
      <c r="I149" s="268"/>
      <c r="J149" s="268"/>
      <c r="K149" s="268"/>
      <c r="L149" s="269"/>
      <c r="M149" s="268"/>
      <c r="N149" s="268"/>
      <c r="O149" s="264"/>
      <c r="P149" s="264"/>
      <c r="Q149" s="264"/>
      <c r="R149" s="264"/>
      <c r="S149" s="264"/>
      <c r="T149" s="264"/>
      <c r="U149" s="264"/>
      <c r="V149" s="264"/>
      <c r="W149" s="264"/>
      <c r="X149" s="264"/>
      <c r="Y149" s="264"/>
      <c r="Z149" s="264"/>
      <c r="AA149" s="264"/>
      <c r="AB149" s="264"/>
      <c r="AC149" s="264"/>
      <c r="AD149" s="264"/>
      <c r="AE149" s="264"/>
      <c r="AF149" s="264"/>
      <c r="AG149" s="264"/>
      <c r="AH149" s="264"/>
      <c r="AI149" s="264"/>
      <c r="AJ149" s="264"/>
      <c r="AK149" s="264"/>
      <c r="AL149" s="264"/>
      <c r="AM149" s="264"/>
      <c r="AN149" s="264"/>
      <c r="AO149" s="264"/>
      <c r="AP149" s="264"/>
      <c r="AQ149" s="264"/>
      <c r="AR149" s="264"/>
      <c r="AS149" s="264"/>
      <c r="AT149" s="264"/>
      <c r="AU149" s="264"/>
      <c r="AV149" s="264"/>
      <c r="AW149" s="264"/>
      <c r="AX149" s="264"/>
      <c r="AY149" s="264"/>
      <c r="AZ149" s="264"/>
      <c r="BA149" s="264"/>
    </row>
    <row r="150" spans="1:53" ht="53.25" customHeight="1" thickBot="1" x14ac:dyDescent="0.55000000000000004">
      <c r="B150" s="205" t="s">
        <v>9</v>
      </c>
      <c r="C150" s="205" t="s">
        <v>51</v>
      </c>
      <c r="D150" s="208" t="s">
        <v>52</v>
      </c>
      <c r="E150" s="73" t="s">
        <v>192</v>
      </c>
      <c r="F150" s="7" t="s">
        <v>193</v>
      </c>
      <c r="G150" s="7" t="s">
        <v>194</v>
      </c>
      <c r="H150" s="7" t="s">
        <v>195</v>
      </c>
      <c r="I150" s="7" t="s">
        <v>196</v>
      </c>
      <c r="J150" s="8" t="s">
        <v>197</v>
      </c>
      <c r="K150" s="74" t="s">
        <v>23</v>
      </c>
      <c r="L150" s="75" t="s">
        <v>21</v>
      </c>
      <c r="M150" s="74" t="s">
        <v>22</v>
      </c>
      <c r="N150" s="8" t="s">
        <v>24</v>
      </c>
    </row>
    <row r="151" spans="1:53" ht="15" customHeight="1" x14ac:dyDescent="0.35">
      <c r="B151" s="591" t="s">
        <v>59</v>
      </c>
      <c r="C151" s="615" t="s">
        <v>2</v>
      </c>
      <c r="D151" s="76" t="s">
        <v>0</v>
      </c>
      <c r="E151" s="48">
        <v>7</v>
      </c>
      <c r="F151" s="18">
        <v>8</v>
      </c>
      <c r="G151" s="18">
        <v>15</v>
      </c>
      <c r="H151" s="18">
        <v>15</v>
      </c>
      <c r="I151" s="18">
        <v>19</v>
      </c>
      <c r="J151" s="19">
        <v>27</v>
      </c>
      <c r="K151" s="55">
        <v>0</v>
      </c>
      <c r="L151" s="17">
        <v>27</v>
      </c>
      <c r="M151" s="18">
        <v>0</v>
      </c>
      <c r="N151" s="19">
        <v>27</v>
      </c>
    </row>
    <row r="152" spans="1:53" ht="15.75" customHeight="1" thickBot="1" x14ac:dyDescent="0.4">
      <c r="B152" s="592"/>
      <c r="C152" s="616"/>
      <c r="D152" s="77" t="s">
        <v>1</v>
      </c>
      <c r="E152" s="24">
        <v>1</v>
      </c>
      <c r="F152" s="22">
        <v>1</v>
      </c>
      <c r="G152" s="22">
        <v>5</v>
      </c>
      <c r="H152" s="22">
        <v>12</v>
      </c>
      <c r="I152" s="22">
        <v>12</v>
      </c>
      <c r="J152" s="61">
        <v>12</v>
      </c>
      <c r="K152" s="78">
        <v>0</v>
      </c>
      <c r="L152" s="25">
        <v>13</v>
      </c>
      <c r="M152" s="26">
        <v>1</v>
      </c>
      <c r="N152" s="27">
        <v>12</v>
      </c>
    </row>
    <row r="153" spans="1:53" ht="15.75" customHeight="1" x14ac:dyDescent="0.35">
      <c r="B153" s="592"/>
      <c r="C153" s="615" t="s">
        <v>25</v>
      </c>
      <c r="D153" s="79" t="s">
        <v>3</v>
      </c>
      <c r="E153" s="16">
        <v>1</v>
      </c>
      <c r="F153" s="14">
        <v>1</v>
      </c>
      <c r="G153" s="14">
        <v>3</v>
      </c>
      <c r="H153" s="14">
        <v>3</v>
      </c>
      <c r="I153" s="14">
        <v>4</v>
      </c>
      <c r="J153" s="32">
        <v>4</v>
      </c>
      <c r="K153" s="80">
        <v>0</v>
      </c>
      <c r="L153" s="31">
        <v>4</v>
      </c>
      <c r="M153" s="14">
        <v>0</v>
      </c>
      <c r="N153" s="32">
        <v>4</v>
      </c>
    </row>
    <row r="154" spans="1:53" ht="15.75" customHeight="1" x14ac:dyDescent="0.35">
      <c r="B154" s="592"/>
      <c r="C154" s="617"/>
      <c r="D154" s="105" t="s">
        <v>5</v>
      </c>
      <c r="E154" s="37">
        <v>1</v>
      </c>
      <c r="F154" s="35">
        <v>1</v>
      </c>
      <c r="G154" s="35">
        <v>3</v>
      </c>
      <c r="H154" s="35">
        <v>4</v>
      </c>
      <c r="I154" s="35">
        <v>4</v>
      </c>
      <c r="J154" s="39">
        <v>4</v>
      </c>
      <c r="K154" s="57">
        <v>0</v>
      </c>
      <c r="L154" s="38">
        <v>4</v>
      </c>
      <c r="M154" s="35">
        <v>0</v>
      </c>
      <c r="N154" s="39">
        <v>4</v>
      </c>
    </row>
    <row r="155" spans="1:53" ht="15.75" customHeight="1" x14ac:dyDescent="0.35">
      <c r="B155" s="592"/>
      <c r="C155" s="617"/>
      <c r="D155" s="105" t="s">
        <v>6</v>
      </c>
      <c r="E155" s="37">
        <v>5</v>
      </c>
      <c r="F155" s="35">
        <v>6</v>
      </c>
      <c r="G155" s="35">
        <v>10</v>
      </c>
      <c r="H155" s="35">
        <v>15</v>
      </c>
      <c r="I155" s="35">
        <v>16</v>
      </c>
      <c r="J155" s="39">
        <v>24</v>
      </c>
      <c r="K155" s="57">
        <v>0</v>
      </c>
      <c r="L155" s="38">
        <v>25</v>
      </c>
      <c r="M155" s="35">
        <v>1</v>
      </c>
      <c r="N155" s="39">
        <v>24</v>
      </c>
    </row>
    <row r="156" spans="1:53" ht="15.75" customHeight="1" thickBot="1" x14ac:dyDescent="0.4">
      <c r="B156" s="592"/>
      <c r="C156" s="616"/>
      <c r="D156" s="108" t="s">
        <v>4</v>
      </c>
      <c r="E156" s="45">
        <v>1</v>
      </c>
      <c r="F156" s="26">
        <v>1</v>
      </c>
      <c r="G156" s="26">
        <v>4</v>
      </c>
      <c r="H156" s="26">
        <v>5</v>
      </c>
      <c r="I156" s="26">
        <v>7</v>
      </c>
      <c r="J156" s="27">
        <v>7</v>
      </c>
      <c r="K156" s="83">
        <v>0</v>
      </c>
      <c r="L156" s="25">
        <v>7</v>
      </c>
      <c r="M156" s="26">
        <v>0</v>
      </c>
      <c r="N156" s="27">
        <v>7</v>
      </c>
    </row>
    <row r="157" spans="1:53" x14ac:dyDescent="0.35">
      <c r="B157" s="592"/>
      <c r="C157" s="615" t="s">
        <v>26</v>
      </c>
      <c r="D157" s="84" t="s">
        <v>7</v>
      </c>
      <c r="E157" s="48">
        <v>0</v>
      </c>
      <c r="F157" s="18">
        <v>0</v>
      </c>
      <c r="G157" s="18">
        <v>0</v>
      </c>
      <c r="H157" s="18">
        <v>0</v>
      </c>
      <c r="I157" s="18">
        <v>0</v>
      </c>
      <c r="J157" s="19">
        <v>0</v>
      </c>
      <c r="K157" s="55">
        <v>0</v>
      </c>
      <c r="L157" s="17">
        <v>0</v>
      </c>
      <c r="M157" s="18">
        <v>0</v>
      </c>
      <c r="N157" s="19">
        <v>0</v>
      </c>
    </row>
    <row r="158" spans="1:53" ht="16.5" customHeight="1" thickBot="1" x14ac:dyDescent="0.4">
      <c r="B158" s="592"/>
      <c r="C158" s="616"/>
      <c r="D158" s="85" t="s">
        <v>8</v>
      </c>
      <c r="E158" s="45">
        <v>8</v>
      </c>
      <c r="F158" s="26">
        <v>9</v>
      </c>
      <c r="G158" s="26">
        <v>20</v>
      </c>
      <c r="H158" s="26">
        <v>27</v>
      </c>
      <c r="I158" s="26">
        <v>31</v>
      </c>
      <c r="J158" s="27">
        <v>39</v>
      </c>
      <c r="K158" s="83">
        <v>0</v>
      </c>
      <c r="L158" s="25">
        <v>40</v>
      </c>
      <c r="M158" s="26">
        <v>1</v>
      </c>
      <c r="N158" s="27">
        <v>39</v>
      </c>
    </row>
    <row r="159" spans="1:53" ht="16.5" customHeight="1" x14ac:dyDescent="0.35">
      <c r="B159" s="592"/>
      <c r="C159" s="618" t="s">
        <v>62</v>
      </c>
      <c r="D159" s="86" t="s">
        <v>29</v>
      </c>
      <c r="E159" s="48">
        <v>0</v>
      </c>
      <c r="F159" s="18">
        <v>0</v>
      </c>
      <c r="G159" s="18">
        <v>0</v>
      </c>
      <c r="H159" s="18">
        <v>2</v>
      </c>
      <c r="I159" s="18">
        <v>2</v>
      </c>
      <c r="J159" s="19">
        <v>2</v>
      </c>
      <c r="K159" s="55">
        <v>0</v>
      </c>
      <c r="L159" s="17">
        <v>2</v>
      </c>
      <c r="M159" s="18">
        <v>0</v>
      </c>
      <c r="N159" s="19">
        <v>2</v>
      </c>
    </row>
    <row r="160" spans="1:53" ht="15" customHeight="1" thickBot="1" x14ac:dyDescent="0.4">
      <c r="B160" s="592"/>
      <c r="C160" s="619"/>
      <c r="D160" s="85" t="s">
        <v>30</v>
      </c>
      <c r="E160" s="45">
        <v>8</v>
      </c>
      <c r="F160" s="26">
        <v>9</v>
      </c>
      <c r="G160" s="26">
        <v>20</v>
      </c>
      <c r="H160" s="26">
        <v>25</v>
      </c>
      <c r="I160" s="26">
        <v>29</v>
      </c>
      <c r="J160" s="27">
        <v>37</v>
      </c>
      <c r="K160" s="83">
        <v>0</v>
      </c>
      <c r="L160" s="25">
        <v>38</v>
      </c>
      <c r="M160" s="26">
        <v>1</v>
      </c>
      <c r="N160" s="27">
        <v>37</v>
      </c>
    </row>
    <row r="161" spans="2:14" ht="20.25" customHeight="1" x14ac:dyDescent="0.35">
      <c r="B161" s="592"/>
      <c r="C161" s="615" t="s">
        <v>27</v>
      </c>
      <c r="D161" s="86" t="s">
        <v>31</v>
      </c>
      <c r="E161" s="48">
        <v>0</v>
      </c>
      <c r="F161" s="18">
        <v>0</v>
      </c>
      <c r="G161" s="18">
        <v>0</v>
      </c>
      <c r="H161" s="18">
        <v>0</v>
      </c>
      <c r="I161" s="18">
        <v>0</v>
      </c>
      <c r="J161" s="19">
        <v>0</v>
      </c>
      <c r="K161" s="55">
        <v>0</v>
      </c>
      <c r="L161" s="17">
        <v>0</v>
      </c>
      <c r="M161" s="18">
        <v>0</v>
      </c>
      <c r="N161" s="19">
        <v>0</v>
      </c>
    </row>
    <row r="162" spans="2:14" ht="15" customHeight="1" x14ac:dyDescent="0.35">
      <c r="B162" s="592"/>
      <c r="C162" s="617"/>
      <c r="D162" s="87" t="s">
        <v>32</v>
      </c>
      <c r="E162" s="37">
        <v>0</v>
      </c>
      <c r="F162" s="35">
        <v>0</v>
      </c>
      <c r="G162" s="35">
        <v>0</v>
      </c>
      <c r="H162" s="35">
        <v>2</v>
      </c>
      <c r="I162" s="35">
        <v>2</v>
      </c>
      <c r="J162" s="39">
        <v>2</v>
      </c>
      <c r="K162" s="57">
        <v>0</v>
      </c>
      <c r="L162" s="38">
        <v>2</v>
      </c>
      <c r="M162" s="35">
        <v>0</v>
      </c>
      <c r="N162" s="39">
        <v>2</v>
      </c>
    </row>
    <row r="163" spans="2:14" ht="13.9" thickBot="1" x14ac:dyDescent="0.4">
      <c r="B163" s="592"/>
      <c r="C163" s="619"/>
      <c r="D163" s="88" t="s">
        <v>33</v>
      </c>
      <c r="E163" s="45">
        <v>0</v>
      </c>
      <c r="F163" s="26">
        <v>0</v>
      </c>
      <c r="G163" s="26">
        <v>0</v>
      </c>
      <c r="H163" s="26">
        <v>0</v>
      </c>
      <c r="I163" s="26">
        <v>0</v>
      </c>
      <c r="J163" s="27">
        <v>0</v>
      </c>
      <c r="K163" s="83">
        <v>0</v>
      </c>
      <c r="L163" s="25">
        <v>0</v>
      </c>
      <c r="M163" s="26">
        <v>0</v>
      </c>
      <c r="N163" s="27">
        <v>0</v>
      </c>
    </row>
    <row r="164" spans="2:14" x14ac:dyDescent="0.35">
      <c r="B164" s="592"/>
      <c r="C164" s="615" t="s">
        <v>28</v>
      </c>
      <c r="D164" s="89" t="s">
        <v>34</v>
      </c>
      <c r="E164" s="55">
        <v>0</v>
      </c>
      <c r="F164" s="18">
        <v>0</v>
      </c>
      <c r="G164" s="18">
        <v>0</v>
      </c>
      <c r="H164" s="18">
        <v>0</v>
      </c>
      <c r="I164" s="18">
        <v>0</v>
      </c>
      <c r="J164" s="19">
        <v>0</v>
      </c>
      <c r="K164" s="55">
        <v>0</v>
      </c>
      <c r="L164" s="17">
        <v>0</v>
      </c>
      <c r="M164" s="18">
        <v>0</v>
      </c>
      <c r="N164" s="19">
        <v>0</v>
      </c>
    </row>
    <row r="165" spans="2:14" x14ac:dyDescent="0.35">
      <c r="B165" s="592"/>
      <c r="C165" s="617"/>
      <c r="D165" s="90" t="s">
        <v>36</v>
      </c>
      <c r="E165" s="57">
        <v>0</v>
      </c>
      <c r="F165" s="35">
        <v>0</v>
      </c>
      <c r="G165" s="35">
        <v>0</v>
      </c>
      <c r="H165" s="35">
        <v>2</v>
      </c>
      <c r="I165" s="35">
        <v>0</v>
      </c>
      <c r="J165" s="39">
        <v>0</v>
      </c>
      <c r="K165" s="57">
        <v>0</v>
      </c>
      <c r="L165" s="38">
        <v>2</v>
      </c>
      <c r="M165" s="35">
        <v>0</v>
      </c>
      <c r="N165" s="39">
        <v>2</v>
      </c>
    </row>
    <row r="166" spans="2:14" x14ac:dyDescent="0.35">
      <c r="B166" s="592"/>
      <c r="C166" s="617"/>
      <c r="D166" s="90" t="s">
        <v>35</v>
      </c>
      <c r="E166" s="57">
        <v>0</v>
      </c>
      <c r="F166" s="35">
        <v>0</v>
      </c>
      <c r="G166" s="35">
        <v>0</v>
      </c>
      <c r="H166" s="35">
        <v>0</v>
      </c>
      <c r="I166" s="35">
        <v>0</v>
      </c>
      <c r="J166" s="39">
        <v>0</v>
      </c>
      <c r="K166" s="57">
        <v>0</v>
      </c>
      <c r="L166" s="38">
        <v>0</v>
      </c>
      <c r="M166" s="35">
        <v>0</v>
      </c>
      <c r="N166" s="39">
        <v>0</v>
      </c>
    </row>
    <row r="167" spans="2:14" ht="15.75" customHeight="1" thickBot="1" x14ac:dyDescent="0.4">
      <c r="B167" s="592"/>
      <c r="C167" s="619"/>
      <c r="D167" s="91" t="s">
        <v>37</v>
      </c>
      <c r="E167" s="45">
        <v>0</v>
      </c>
      <c r="F167" s="26">
        <v>0</v>
      </c>
      <c r="G167" s="26">
        <v>0</v>
      </c>
      <c r="H167" s="26">
        <v>0</v>
      </c>
      <c r="I167" s="26">
        <v>0</v>
      </c>
      <c r="J167" s="27">
        <v>0</v>
      </c>
      <c r="K167" s="83">
        <v>0</v>
      </c>
      <c r="L167" s="25">
        <v>0</v>
      </c>
      <c r="M167" s="26">
        <v>0</v>
      </c>
      <c r="N167" s="27">
        <v>0</v>
      </c>
    </row>
    <row r="168" spans="2:14" ht="20.25" customHeight="1" x14ac:dyDescent="0.35">
      <c r="B168" s="592"/>
      <c r="C168" s="615" t="s">
        <v>78</v>
      </c>
      <c r="D168" s="86" t="s">
        <v>29</v>
      </c>
      <c r="E168" s="55">
        <v>8</v>
      </c>
      <c r="F168" s="18">
        <v>9</v>
      </c>
      <c r="G168" s="18">
        <v>20</v>
      </c>
      <c r="H168" s="18">
        <v>25</v>
      </c>
      <c r="I168" s="18">
        <v>31</v>
      </c>
      <c r="J168" s="19">
        <v>39</v>
      </c>
      <c r="K168" s="55">
        <v>0</v>
      </c>
      <c r="L168" s="17">
        <v>40</v>
      </c>
      <c r="M168" s="18">
        <v>1</v>
      </c>
      <c r="N168" s="19">
        <v>39</v>
      </c>
    </row>
    <row r="169" spans="2:14" ht="19.5" customHeight="1" thickBot="1" x14ac:dyDescent="0.4">
      <c r="B169" s="592"/>
      <c r="C169" s="619"/>
      <c r="D169" s="91" t="s">
        <v>30</v>
      </c>
      <c r="E169" s="126">
        <v>0</v>
      </c>
      <c r="F169" s="26">
        <v>0</v>
      </c>
      <c r="G169" s="63">
        <v>0</v>
      </c>
      <c r="H169" s="63">
        <v>0</v>
      </c>
      <c r="I169" s="63">
        <v>0</v>
      </c>
      <c r="J169" s="27">
        <v>0</v>
      </c>
      <c r="K169" s="45">
        <v>0</v>
      </c>
      <c r="L169" s="66">
        <v>0</v>
      </c>
      <c r="M169" s="63">
        <v>0</v>
      </c>
      <c r="N169" s="27">
        <v>0</v>
      </c>
    </row>
    <row r="170" spans="2:14" ht="16.5" customHeight="1" x14ac:dyDescent="0.35">
      <c r="B170" s="592"/>
      <c r="C170" s="615" t="s">
        <v>71</v>
      </c>
      <c r="D170" s="86" t="s">
        <v>72</v>
      </c>
      <c r="E170" s="343">
        <v>4</v>
      </c>
      <c r="F170" s="344">
        <v>4</v>
      </c>
      <c r="G170" s="344">
        <v>4</v>
      </c>
      <c r="H170" s="344">
        <v>4</v>
      </c>
      <c r="I170" s="344">
        <v>4</v>
      </c>
      <c r="J170" s="345">
        <v>8</v>
      </c>
      <c r="K170" s="55">
        <v>0</v>
      </c>
      <c r="L170" s="17">
        <v>0</v>
      </c>
      <c r="M170" s="18">
        <v>0</v>
      </c>
      <c r="N170" s="19">
        <v>0</v>
      </c>
    </row>
    <row r="171" spans="2:14" ht="20.25" customHeight="1" thickBot="1" x14ac:dyDescent="0.4">
      <c r="B171" s="592"/>
      <c r="C171" s="616"/>
      <c r="D171" s="88" t="s">
        <v>73</v>
      </c>
      <c r="E171" s="83">
        <v>4</v>
      </c>
      <c r="F171" s="26">
        <v>5</v>
      </c>
      <c r="G171" s="26">
        <v>16</v>
      </c>
      <c r="H171" s="26">
        <v>23</v>
      </c>
      <c r="I171" s="26">
        <v>27</v>
      </c>
      <c r="J171" s="27">
        <v>31</v>
      </c>
      <c r="K171" s="83">
        <v>0</v>
      </c>
      <c r="L171" s="25">
        <v>39</v>
      </c>
      <c r="M171" s="26">
        <v>0</v>
      </c>
      <c r="N171" s="27"/>
    </row>
    <row r="172" spans="2:14" ht="28.5" customHeight="1" x14ac:dyDescent="0.35">
      <c r="B172" s="592"/>
      <c r="C172" s="620" t="s">
        <v>74</v>
      </c>
      <c r="D172" s="89" t="s">
        <v>79</v>
      </c>
      <c r="E172" s="55">
        <v>0</v>
      </c>
      <c r="F172" s="18">
        <v>0</v>
      </c>
      <c r="G172" s="18">
        <v>0</v>
      </c>
      <c r="H172" s="18">
        <v>0</v>
      </c>
      <c r="I172" s="18">
        <v>0</v>
      </c>
      <c r="J172" s="19">
        <v>0</v>
      </c>
      <c r="K172" s="55">
        <v>0</v>
      </c>
      <c r="L172" s="17">
        <v>0</v>
      </c>
      <c r="M172" s="18">
        <v>0</v>
      </c>
      <c r="N172" s="19">
        <v>0</v>
      </c>
    </row>
    <row r="173" spans="2:14" ht="16.5" customHeight="1" x14ac:dyDescent="0.35">
      <c r="B173" s="592"/>
      <c r="C173" s="621"/>
      <c r="D173" s="90" t="s">
        <v>75</v>
      </c>
      <c r="E173" s="55">
        <v>4</v>
      </c>
      <c r="F173" s="18">
        <v>5</v>
      </c>
      <c r="G173" s="18">
        <v>12</v>
      </c>
      <c r="H173" s="18">
        <v>14</v>
      </c>
      <c r="I173" s="18">
        <v>18</v>
      </c>
      <c r="J173" s="19">
        <v>21</v>
      </c>
      <c r="K173" s="55">
        <v>0</v>
      </c>
      <c r="L173" s="17">
        <v>21</v>
      </c>
      <c r="M173" s="18">
        <v>0</v>
      </c>
      <c r="N173" s="19">
        <v>21</v>
      </c>
    </row>
    <row r="174" spans="2:14" ht="15" customHeight="1" x14ac:dyDescent="0.35">
      <c r="B174" s="592"/>
      <c r="C174" s="621"/>
      <c r="D174" s="90" t="s">
        <v>76</v>
      </c>
      <c r="E174" s="55">
        <v>0</v>
      </c>
      <c r="F174" s="18">
        <v>0</v>
      </c>
      <c r="G174" s="18">
        <v>2</v>
      </c>
      <c r="H174" s="18">
        <v>2</v>
      </c>
      <c r="I174" s="344">
        <v>2</v>
      </c>
      <c r="J174" s="19">
        <v>2</v>
      </c>
      <c r="K174" s="55">
        <v>0</v>
      </c>
      <c r="L174" s="17">
        <v>3</v>
      </c>
      <c r="M174" s="18">
        <v>1</v>
      </c>
      <c r="N174" s="19">
        <v>2</v>
      </c>
    </row>
    <row r="175" spans="2:14" ht="18" customHeight="1" x14ac:dyDescent="0.35">
      <c r="B175" s="592"/>
      <c r="C175" s="621"/>
      <c r="D175" s="90" t="s">
        <v>77</v>
      </c>
      <c r="E175" s="55">
        <v>0</v>
      </c>
      <c r="F175" s="18">
        <v>0</v>
      </c>
      <c r="G175" s="18">
        <v>0</v>
      </c>
      <c r="H175" s="18">
        <v>0</v>
      </c>
      <c r="I175" s="18">
        <v>0</v>
      </c>
      <c r="J175" s="19">
        <v>1</v>
      </c>
      <c r="K175" s="55">
        <v>0</v>
      </c>
      <c r="L175" s="17">
        <v>1</v>
      </c>
      <c r="M175" s="18">
        <v>0</v>
      </c>
      <c r="N175" s="19">
        <v>1</v>
      </c>
    </row>
    <row r="176" spans="2:14" ht="15.75" customHeight="1" thickBot="1" x14ac:dyDescent="0.4">
      <c r="B176" s="592"/>
      <c r="C176" s="622"/>
      <c r="D176" s="91" t="s">
        <v>80</v>
      </c>
      <c r="E176" s="126">
        <v>4</v>
      </c>
      <c r="F176" s="26">
        <v>4</v>
      </c>
      <c r="G176" s="63">
        <v>6</v>
      </c>
      <c r="H176" s="63">
        <v>11</v>
      </c>
      <c r="I176" s="63">
        <v>11</v>
      </c>
      <c r="J176" s="27">
        <v>15</v>
      </c>
      <c r="K176" s="45">
        <v>0</v>
      </c>
      <c r="L176" s="66">
        <v>15</v>
      </c>
      <c r="M176" s="63">
        <v>0</v>
      </c>
      <c r="N176" s="27">
        <v>15</v>
      </c>
    </row>
    <row r="177" spans="1:53" ht="15.75" customHeight="1" x14ac:dyDescent="0.35">
      <c r="B177" s="592"/>
      <c r="C177" s="615" t="s">
        <v>81</v>
      </c>
      <c r="D177" s="86" t="s">
        <v>82</v>
      </c>
      <c r="E177" s="55">
        <v>6</v>
      </c>
      <c r="F177" s="18">
        <v>7</v>
      </c>
      <c r="G177" s="18">
        <v>9</v>
      </c>
      <c r="H177" s="18">
        <v>9</v>
      </c>
      <c r="I177" s="18">
        <v>12</v>
      </c>
      <c r="J177" s="19">
        <v>15</v>
      </c>
      <c r="K177" s="55">
        <v>0</v>
      </c>
      <c r="L177" s="17">
        <v>16</v>
      </c>
      <c r="M177" s="18">
        <v>1</v>
      </c>
      <c r="N177" s="19">
        <v>15</v>
      </c>
    </row>
    <row r="178" spans="1:53" ht="16.5" customHeight="1" x14ac:dyDescent="0.35">
      <c r="B178" s="592"/>
      <c r="C178" s="621"/>
      <c r="D178" s="90" t="s">
        <v>83</v>
      </c>
      <c r="E178" s="55">
        <v>2</v>
      </c>
      <c r="F178" s="18">
        <v>2</v>
      </c>
      <c r="G178" s="18">
        <v>7</v>
      </c>
      <c r="H178" s="18">
        <v>14</v>
      </c>
      <c r="I178" s="18">
        <v>15</v>
      </c>
      <c r="J178" s="19">
        <v>16</v>
      </c>
      <c r="K178" s="55">
        <v>0</v>
      </c>
      <c r="L178" s="17">
        <v>16</v>
      </c>
      <c r="M178" s="18">
        <v>0</v>
      </c>
      <c r="N178" s="19">
        <v>16</v>
      </c>
    </row>
    <row r="179" spans="1:53" ht="20.25" customHeight="1" thickBot="1" x14ac:dyDescent="0.4">
      <c r="B179" s="593"/>
      <c r="C179" s="616"/>
      <c r="D179" s="88" t="s">
        <v>84</v>
      </c>
      <c r="E179" s="83">
        <v>0</v>
      </c>
      <c r="F179" s="26">
        <v>0</v>
      </c>
      <c r="G179" s="26">
        <v>4</v>
      </c>
      <c r="H179" s="26">
        <v>4</v>
      </c>
      <c r="I179" s="26">
        <v>4</v>
      </c>
      <c r="J179" s="27">
        <v>8</v>
      </c>
      <c r="K179" s="83">
        <v>0</v>
      </c>
      <c r="L179" s="25">
        <v>8</v>
      </c>
      <c r="M179" s="26">
        <v>0</v>
      </c>
      <c r="N179" s="27">
        <v>8</v>
      </c>
    </row>
    <row r="180" spans="1:53" s="270" customFormat="1" ht="12.75" customHeight="1" thickBot="1" x14ac:dyDescent="0.4">
      <c r="A180" s="264"/>
      <c r="B180" s="266"/>
      <c r="C180" s="267"/>
      <c r="D180" s="267"/>
      <c r="E180" s="268"/>
      <c r="F180" s="268"/>
      <c r="G180" s="268"/>
      <c r="H180" s="268"/>
      <c r="I180" s="268"/>
      <c r="J180" s="268"/>
      <c r="K180" s="268"/>
      <c r="L180" s="269"/>
      <c r="M180" s="268"/>
      <c r="N180" s="268"/>
      <c r="O180" s="264"/>
      <c r="P180" s="264"/>
      <c r="Q180" s="264"/>
      <c r="R180" s="264"/>
      <c r="S180" s="264"/>
      <c r="T180" s="264"/>
      <c r="U180" s="264"/>
      <c r="V180" s="264"/>
      <c r="W180" s="264"/>
      <c r="X180" s="264"/>
      <c r="Y180" s="264"/>
      <c r="Z180" s="264"/>
      <c r="AA180" s="264"/>
      <c r="AB180" s="264"/>
      <c r="AC180" s="264"/>
      <c r="AD180" s="264"/>
      <c r="AE180" s="264"/>
      <c r="AF180" s="264"/>
      <c r="AG180" s="264"/>
      <c r="AH180" s="264"/>
      <c r="AI180" s="264"/>
      <c r="AJ180" s="264"/>
      <c r="AK180" s="264"/>
      <c r="AL180" s="264"/>
      <c r="AM180" s="264"/>
      <c r="AN180" s="264"/>
      <c r="AO180" s="264"/>
      <c r="AP180" s="264"/>
      <c r="AQ180" s="264"/>
      <c r="AR180" s="264"/>
      <c r="AS180" s="264"/>
      <c r="AT180" s="264"/>
      <c r="AU180" s="264"/>
      <c r="AV180" s="264"/>
      <c r="AW180" s="264"/>
      <c r="AX180" s="264"/>
      <c r="AY180" s="264"/>
      <c r="AZ180" s="264"/>
      <c r="BA180" s="264"/>
    </row>
    <row r="181" spans="1:53" ht="60" customHeight="1" thickBot="1" x14ac:dyDescent="0.55000000000000004">
      <c r="B181" s="205" t="s">
        <v>9</v>
      </c>
      <c r="C181" s="205" t="s">
        <v>51</v>
      </c>
      <c r="D181" s="208" t="s">
        <v>52</v>
      </c>
      <c r="E181" s="73" t="s">
        <v>192</v>
      </c>
      <c r="F181" s="7" t="s">
        <v>193</v>
      </c>
      <c r="G181" s="7" t="s">
        <v>194</v>
      </c>
      <c r="H181" s="7" t="s">
        <v>195</v>
      </c>
      <c r="I181" s="7" t="s">
        <v>196</v>
      </c>
      <c r="J181" s="8" t="s">
        <v>197</v>
      </c>
      <c r="K181" s="74" t="s">
        <v>23</v>
      </c>
      <c r="L181" s="75" t="s">
        <v>21</v>
      </c>
      <c r="M181" s="74" t="s">
        <v>22</v>
      </c>
      <c r="N181" s="8" t="s">
        <v>24</v>
      </c>
    </row>
    <row r="182" spans="1:53" ht="23.45" customHeight="1" thickBot="1" x14ac:dyDescent="0.4">
      <c r="B182" s="591" t="s">
        <v>225</v>
      </c>
      <c r="C182" s="116" t="s">
        <v>205</v>
      </c>
      <c r="D182" s="117" t="s">
        <v>204</v>
      </c>
      <c r="E182" s="122">
        <f>SUM(E183,E184)/SUM(E151,E152)*100</f>
        <v>50</v>
      </c>
      <c r="F182" s="123">
        <f t="shared" ref="F182:N182" si="3">SUM(F183,F184)/SUM(F151,F152)*100</f>
        <v>55.555555555555557</v>
      </c>
      <c r="G182" s="124">
        <f t="shared" si="3"/>
        <v>60</v>
      </c>
      <c r="H182" s="127">
        <f t="shared" si="3"/>
        <v>51.851851851851848</v>
      </c>
      <c r="I182" s="127">
        <f t="shared" si="3"/>
        <v>58.064516129032263</v>
      </c>
      <c r="J182" s="125">
        <f t="shared" si="3"/>
        <v>53.846153846153847</v>
      </c>
      <c r="K182" s="122" t="e">
        <f t="shared" si="3"/>
        <v>#DIV/0!</v>
      </c>
      <c r="L182" s="127">
        <f t="shared" si="3"/>
        <v>52.5</v>
      </c>
      <c r="M182" s="123">
        <f t="shared" si="3"/>
        <v>0</v>
      </c>
      <c r="N182" s="125">
        <f t="shared" si="3"/>
        <v>53.846153846153847</v>
      </c>
    </row>
    <row r="183" spans="1:53" ht="15" customHeight="1" x14ac:dyDescent="0.35">
      <c r="B183" s="592"/>
      <c r="C183" s="615" t="s">
        <v>2</v>
      </c>
      <c r="D183" s="76" t="s">
        <v>0</v>
      </c>
      <c r="E183" s="48">
        <v>3</v>
      </c>
      <c r="F183" s="18">
        <v>4</v>
      </c>
      <c r="G183" s="18">
        <v>6</v>
      </c>
      <c r="H183" s="18">
        <v>6</v>
      </c>
      <c r="I183" s="18">
        <v>10</v>
      </c>
      <c r="J183" s="19">
        <v>13</v>
      </c>
      <c r="K183" s="55">
        <v>0</v>
      </c>
      <c r="L183" s="17">
        <v>13</v>
      </c>
      <c r="M183" s="18">
        <v>0</v>
      </c>
      <c r="N183" s="19">
        <v>13</v>
      </c>
    </row>
    <row r="184" spans="1:53" ht="15.75" customHeight="1" thickBot="1" x14ac:dyDescent="0.4">
      <c r="B184" s="592"/>
      <c r="C184" s="616"/>
      <c r="D184" s="77" t="s">
        <v>1</v>
      </c>
      <c r="E184" s="24">
        <v>1</v>
      </c>
      <c r="F184" s="22">
        <v>1</v>
      </c>
      <c r="G184" s="22">
        <v>6</v>
      </c>
      <c r="H184" s="22">
        <v>8</v>
      </c>
      <c r="I184" s="22">
        <v>8</v>
      </c>
      <c r="J184" s="61">
        <v>8</v>
      </c>
      <c r="K184" s="78">
        <v>0</v>
      </c>
      <c r="L184" s="25">
        <v>8</v>
      </c>
      <c r="M184" s="26">
        <v>0</v>
      </c>
      <c r="N184" s="27">
        <v>8</v>
      </c>
    </row>
    <row r="185" spans="1:53" ht="15.75" customHeight="1" x14ac:dyDescent="0.35">
      <c r="B185" s="592"/>
      <c r="C185" s="615" t="s">
        <v>25</v>
      </c>
      <c r="D185" s="79" t="s">
        <v>3</v>
      </c>
      <c r="E185" s="16">
        <v>1</v>
      </c>
      <c r="F185" s="14">
        <v>1</v>
      </c>
      <c r="G185" s="14">
        <v>3</v>
      </c>
      <c r="H185" s="14">
        <v>3</v>
      </c>
      <c r="I185" s="14">
        <v>4</v>
      </c>
      <c r="J185" s="32">
        <v>4</v>
      </c>
      <c r="K185" s="80">
        <v>0</v>
      </c>
      <c r="L185" s="31">
        <v>4</v>
      </c>
      <c r="M185" s="14">
        <v>0</v>
      </c>
      <c r="N185" s="32">
        <v>4</v>
      </c>
    </row>
    <row r="186" spans="1:53" ht="15.75" customHeight="1" x14ac:dyDescent="0.35">
      <c r="B186" s="592"/>
      <c r="C186" s="617"/>
      <c r="D186" s="105" t="s">
        <v>5</v>
      </c>
      <c r="E186" s="37">
        <v>1</v>
      </c>
      <c r="F186" s="35">
        <v>1</v>
      </c>
      <c r="G186" s="35">
        <v>3</v>
      </c>
      <c r="H186" s="35">
        <v>3</v>
      </c>
      <c r="I186" s="35">
        <v>3</v>
      </c>
      <c r="J186" s="39">
        <v>3</v>
      </c>
      <c r="K186" s="57">
        <v>0</v>
      </c>
      <c r="L186" s="38">
        <v>3</v>
      </c>
      <c r="M186" s="35">
        <v>0</v>
      </c>
      <c r="N186" s="39">
        <v>3</v>
      </c>
    </row>
    <row r="187" spans="1:53" ht="15.75" customHeight="1" x14ac:dyDescent="0.35">
      <c r="B187" s="592"/>
      <c r="C187" s="617"/>
      <c r="D187" s="105" t="s">
        <v>6</v>
      </c>
      <c r="E187" s="37">
        <v>1</v>
      </c>
      <c r="F187" s="35">
        <v>1</v>
      </c>
      <c r="G187" s="35">
        <v>3</v>
      </c>
      <c r="H187" s="35">
        <v>4</v>
      </c>
      <c r="I187" s="35">
        <v>5</v>
      </c>
      <c r="J187" s="39">
        <v>8</v>
      </c>
      <c r="K187" s="57">
        <v>0</v>
      </c>
      <c r="L187" s="38">
        <v>8</v>
      </c>
      <c r="M187" s="35">
        <v>0</v>
      </c>
      <c r="N187" s="39">
        <v>8</v>
      </c>
    </row>
    <row r="188" spans="1:53" ht="15.75" customHeight="1" thickBot="1" x14ac:dyDescent="0.4">
      <c r="B188" s="592"/>
      <c r="C188" s="616"/>
      <c r="D188" s="108" t="s">
        <v>4</v>
      </c>
      <c r="E188" s="45">
        <v>1</v>
      </c>
      <c r="F188" s="26">
        <v>2</v>
      </c>
      <c r="G188" s="26">
        <v>3</v>
      </c>
      <c r="H188" s="26">
        <v>4</v>
      </c>
      <c r="I188" s="26">
        <v>6</v>
      </c>
      <c r="J188" s="27">
        <v>6</v>
      </c>
      <c r="K188" s="83">
        <v>0</v>
      </c>
      <c r="L188" s="25">
        <v>6</v>
      </c>
      <c r="M188" s="26">
        <v>0</v>
      </c>
      <c r="N188" s="27">
        <v>6</v>
      </c>
    </row>
    <row r="189" spans="1:53" x14ac:dyDescent="0.35">
      <c r="B189" s="592"/>
      <c r="C189" s="615" t="s">
        <v>26</v>
      </c>
      <c r="D189" s="84" t="s">
        <v>7</v>
      </c>
      <c r="E189" s="48">
        <v>0</v>
      </c>
      <c r="F189" s="18">
        <v>0</v>
      </c>
      <c r="G189" s="18">
        <v>4</v>
      </c>
      <c r="H189" s="18">
        <v>4</v>
      </c>
      <c r="I189" s="18">
        <v>4</v>
      </c>
      <c r="J189" s="19">
        <v>4</v>
      </c>
      <c r="K189" s="55">
        <v>0</v>
      </c>
      <c r="L189" s="17">
        <v>4</v>
      </c>
      <c r="M189" s="18">
        <v>0</v>
      </c>
      <c r="N189" s="19">
        <v>4</v>
      </c>
    </row>
    <row r="190" spans="1:53" ht="16.5" customHeight="1" thickBot="1" x14ac:dyDescent="0.4">
      <c r="B190" s="592"/>
      <c r="C190" s="616"/>
      <c r="D190" s="85" t="s">
        <v>8</v>
      </c>
      <c r="E190" s="45">
        <v>4</v>
      </c>
      <c r="F190" s="26">
        <v>5</v>
      </c>
      <c r="G190" s="26">
        <v>8</v>
      </c>
      <c r="H190" s="26">
        <v>10</v>
      </c>
      <c r="I190" s="26">
        <v>14</v>
      </c>
      <c r="J190" s="27">
        <v>17</v>
      </c>
      <c r="K190" s="83">
        <v>0</v>
      </c>
      <c r="L190" s="25">
        <v>17</v>
      </c>
      <c r="M190" s="26">
        <v>0</v>
      </c>
      <c r="N190" s="27">
        <v>17</v>
      </c>
    </row>
    <row r="191" spans="1:53" ht="16.5" customHeight="1" x14ac:dyDescent="0.35">
      <c r="B191" s="592"/>
      <c r="C191" s="618" t="s">
        <v>62</v>
      </c>
      <c r="D191" s="86" t="s">
        <v>29</v>
      </c>
      <c r="E191" s="48">
        <v>0</v>
      </c>
      <c r="F191" s="18">
        <v>0</v>
      </c>
      <c r="G191" s="18">
        <v>0</v>
      </c>
      <c r="H191" s="18">
        <v>0</v>
      </c>
      <c r="I191" s="18">
        <v>0</v>
      </c>
      <c r="J191" s="19">
        <v>0</v>
      </c>
      <c r="K191" s="55">
        <v>0</v>
      </c>
      <c r="L191" s="17">
        <v>0</v>
      </c>
      <c r="M191" s="18">
        <v>0</v>
      </c>
      <c r="N191" s="19">
        <v>0</v>
      </c>
    </row>
    <row r="192" spans="1:53" ht="15.75" customHeight="1" thickBot="1" x14ac:dyDescent="0.4">
      <c r="B192" s="592"/>
      <c r="C192" s="619"/>
      <c r="D192" s="85" t="s">
        <v>30</v>
      </c>
      <c r="E192" s="45">
        <v>4</v>
      </c>
      <c r="F192" s="26">
        <v>5</v>
      </c>
      <c r="G192" s="26">
        <v>12</v>
      </c>
      <c r="H192" s="26">
        <v>14</v>
      </c>
      <c r="I192" s="26">
        <v>18</v>
      </c>
      <c r="J192" s="27">
        <v>21</v>
      </c>
      <c r="K192" s="83">
        <v>0</v>
      </c>
      <c r="L192" s="25">
        <v>21</v>
      </c>
      <c r="M192" s="26">
        <v>0</v>
      </c>
      <c r="N192" s="27">
        <v>21</v>
      </c>
    </row>
    <row r="193" spans="1:53" ht="16.5" customHeight="1" x14ac:dyDescent="0.35">
      <c r="B193" s="592"/>
      <c r="C193" s="615" t="s">
        <v>27</v>
      </c>
      <c r="D193" s="86" t="s">
        <v>31</v>
      </c>
      <c r="E193" s="48">
        <v>0</v>
      </c>
      <c r="F193" s="18">
        <v>0</v>
      </c>
      <c r="G193" s="18">
        <v>0</v>
      </c>
      <c r="H193" s="18">
        <v>0</v>
      </c>
      <c r="I193" s="18">
        <v>0</v>
      </c>
      <c r="J193" s="19">
        <v>0</v>
      </c>
      <c r="K193" s="55">
        <v>0</v>
      </c>
      <c r="L193" s="17">
        <v>0</v>
      </c>
      <c r="M193" s="18">
        <v>0</v>
      </c>
      <c r="N193" s="19">
        <v>0</v>
      </c>
    </row>
    <row r="194" spans="1:53" ht="15.75" customHeight="1" x14ac:dyDescent="0.35">
      <c r="B194" s="592"/>
      <c r="C194" s="617"/>
      <c r="D194" s="87" t="s">
        <v>32</v>
      </c>
      <c r="E194" s="37">
        <v>0</v>
      </c>
      <c r="F194" s="35">
        <v>0</v>
      </c>
      <c r="G194" s="35">
        <v>0</v>
      </c>
      <c r="H194" s="35">
        <v>0</v>
      </c>
      <c r="I194" s="35">
        <v>0</v>
      </c>
      <c r="J194" s="39">
        <v>0</v>
      </c>
      <c r="K194" s="57">
        <v>0</v>
      </c>
      <c r="L194" s="38"/>
      <c r="M194" s="35">
        <v>0</v>
      </c>
      <c r="N194" s="39">
        <v>0</v>
      </c>
    </row>
    <row r="195" spans="1:53" ht="13.9" thickBot="1" x14ac:dyDescent="0.4">
      <c r="B195" s="592"/>
      <c r="C195" s="619"/>
      <c r="D195" s="88" t="s">
        <v>33</v>
      </c>
      <c r="E195" s="45">
        <v>0</v>
      </c>
      <c r="F195" s="26">
        <v>0</v>
      </c>
      <c r="G195" s="26">
        <v>0</v>
      </c>
      <c r="H195" s="26">
        <v>0</v>
      </c>
      <c r="I195" s="26">
        <v>0</v>
      </c>
      <c r="J195" s="27">
        <v>0</v>
      </c>
      <c r="K195" s="83">
        <v>0</v>
      </c>
      <c r="L195" s="25">
        <v>0</v>
      </c>
      <c r="M195" s="26">
        <v>0</v>
      </c>
      <c r="N195" s="27">
        <v>0</v>
      </c>
    </row>
    <row r="196" spans="1:53" x14ac:dyDescent="0.35">
      <c r="B196" s="592"/>
      <c r="C196" s="615" t="s">
        <v>28</v>
      </c>
      <c r="D196" s="89" t="s">
        <v>34</v>
      </c>
      <c r="E196" s="55">
        <v>0</v>
      </c>
      <c r="F196" s="18">
        <v>0</v>
      </c>
      <c r="G196" s="18">
        <v>0</v>
      </c>
      <c r="H196" s="18">
        <v>0</v>
      </c>
      <c r="I196" s="18">
        <v>0</v>
      </c>
      <c r="J196" s="19">
        <v>0</v>
      </c>
      <c r="K196" s="55">
        <v>0</v>
      </c>
      <c r="L196" s="17">
        <v>0</v>
      </c>
      <c r="M196" s="18">
        <v>0</v>
      </c>
      <c r="N196" s="19">
        <v>0</v>
      </c>
    </row>
    <row r="197" spans="1:53" x14ac:dyDescent="0.35">
      <c r="B197" s="592"/>
      <c r="C197" s="617"/>
      <c r="D197" s="90" t="s">
        <v>36</v>
      </c>
      <c r="E197" s="57">
        <v>0</v>
      </c>
      <c r="F197" s="35">
        <v>0</v>
      </c>
      <c r="G197" s="35">
        <v>0</v>
      </c>
      <c r="H197" s="35">
        <v>0</v>
      </c>
      <c r="I197" s="35">
        <v>0</v>
      </c>
      <c r="J197" s="39">
        <v>0</v>
      </c>
      <c r="K197" s="57">
        <v>0</v>
      </c>
      <c r="L197" s="38">
        <v>0</v>
      </c>
      <c r="M197" s="35">
        <v>0</v>
      </c>
      <c r="N197" s="39">
        <v>0</v>
      </c>
    </row>
    <row r="198" spans="1:53" x14ac:dyDescent="0.35">
      <c r="B198" s="592"/>
      <c r="C198" s="617"/>
      <c r="D198" s="90" t="s">
        <v>35</v>
      </c>
      <c r="E198" s="57">
        <v>0</v>
      </c>
      <c r="F198" s="35">
        <v>0</v>
      </c>
      <c r="G198" s="35">
        <v>0</v>
      </c>
      <c r="H198" s="35">
        <v>0</v>
      </c>
      <c r="I198" s="35">
        <v>0</v>
      </c>
      <c r="J198" s="39">
        <v>0</v>
      </c>
      <c r="K198" s="57">
        <v>0</v>
      </c>
      <c r="L198" s="38">
        <v>0</v>
      </c>
      <c r="M198" s="35">
        <v>0</v>
      </c>
      <c r="N198" s="39">
        <v>0</v>
      </c>
    </row>
    <row r="199" spans="1:53" ht="15.75" customHeight="1" thickBot="1" x14ac:dyDescent="0.4">
      <c r="B199" s="592"/>
      <c r="C199" s="619"/>
      <c r="D199" s="91" t="s">
        <v>37</v>
      </c>
      <c r="E199" s="45">
        <v>0</v>
      </c>
      <c r="F199" s="26">
        <v>0</v>
      </c>
      <c r="G199" s="26">
        <v>0</v>
      </c>
      <c r="H199" s="26">
        <v>0</v>
      </c>
      <c r="I199" s="26">
        <v>0</v>
      </c>
      <c r="J199" s="27">
        <v>0</v>
      </c>
      <c r="K199" s="83">
        <v>0</v>
      </c>
      <c r="L199" s="25">
        <v>0</v>
      </c>
      <c r="M199" s="26">
        <v>0</v>
      </c>
      <c r="N199" s="27">
        <v>0</v>
      </c>
    </row>
    <row r="200" spans="1:53" ht="20.25" customHeight="1" x14ac:dyDescent="0.35">
      <c r="B200" s="592"/>
      <c r="C200" s="615" t="s">
        <v>81</v>
      </c>
      <c r="D200" s="86" t="s">
        <v>82</v>
      </c>
      <c r="E200" s="55">
        <v>2</v>
      </c>
      <c r="F200" s="18">
        <v>3</v>
      </c>
      <c r="G200" s="18">
        <v>7</v>
      </c>
      <c r="H200" s="18">
        <v>7</v>
      </c>
      <c r="I200" s="18">
        <v>10</v>
      </c>
      <c r="J200" s="19">
        <v>12</v>
      </c>
      <c r="K200" s="55">
        <v>0</v>
      </c>
      <c r="L200" s="17">
        <v>12</v>
      </c>
      <c r="M200" s="18">
        <v>0</v>
      </c>
      <c r="N200" s="19">
        <v>12</v>
      </c>
    </row>
    <row r="201" spans="1:53" ht="19.5" customHeight="1" x14ac:dyDescent="0.35">
      <c r="B201" s="592"/>
      <c r="C201" s="621"/>
      <c r="D201" s="90" t="s">
        <v>83</v>
      </c>
      <c r="E201" s="55">
        <v>2</v>
      </c>
      <c r="F201" s="18">
        <v>2</v>
      </c>
      <c r="G201" s="18">
        <v>5</v>
      </c>
      <c r="H201" s="18">
        <v>7</v>
      </c>
      <c r="I201" s="18">
        <v>8</v>
      </c>
      <c r="J201" s="19">
        <v>9</v>
      </c>
      <c r="K201" s="55">
        <v>0</v>
      </c>
      <c r="L201" s="17">
        <v>9</v>
      </c>
      <c r="M201" s="18">
        <v>0</v>
      </c>
      <c r="N201" s="19">
        <v>9</v>
      </c>
    </row>
    <row r="202" spans="1:53" ht="21" customHeight="1" thickBot="1" x14ac:dyDescent="0.4">
      <c r="B202" s="593"/>
      <c r="C202" s="616"/>
      <c r="D202" s="88" t="s">
        <v>84</v>
      </c>
      <c r="E202" s="83">
        <v>0</v>
      </c>
      <c r="F202" s="26">
        <v>0</v>
      </c>
      <c r="G202" s="26">
        <v>0</v>
      </c>
      <c r="H202" s="26">
        <v>0</v>
      </c>
      <c r="I202" s="26">
        <v>0</v>
      </c>
      <c r="J202" s="27">
        <v>0</v>
      </c>
      <c r="K202" s="83">
        <v>0</v>
      </c>
      <c r="L202" s="25">
        <v>0</v>
      </c>
      <c r="M202" s="26">
        <v>0</v>
      </c>
      <c r="N202" s="27">
        <v>0</v>
      </c>
    </row>
    <row r="203" spans="1:53" s="270" customFormat="1" ht="12" customHeight="1" thickBot="1" x14ac:dyDescent="0.4">
      <c r="A203" s="264"/>
      <c r="B203" s="266"/>
      <c r="C203" s="267"/>
      <c r="D203" s="267"/>
      <c r="E203" s="268"/>
      <c r="F203" s="268"/>
      <c r="G203" s="268"/>
      <c r="H203" s="268"/>
      <c r="I203" s="268"/>
      <c r="J203" s="268"/>
      <c r="K203" s="268"/>
      <c r="L203" s="269"/>
      <c r="M203" s="268"/>
      <c r="N203" s="268"/>
      <c r="O203" s="264"/>
      <c r="P203" s="264"/>
      <c r="Q203" s="264"/>
      <c r="R203" s="264"/>
      <c r="S203" s="264"/>
      <c r="T203" s="264"/>
      <c r="U203" s="264"/>
      <c r="V203" s="264"/>
      <c r="W203" s="264"/>
      <c r="X203" s="264"/>
      <c r="Y203" s="264"/>
      <c r="Z203" s="264"/>
      <c r="AA203" s="264"/>
      <c r="AB203" s="264"/>
      <c r="AC203" s="264"/>
      <c r="AD203" s="264"/>
      <c r="AE203" s="264"/>
      <c r="AF203" s="264"/>
      <c r="AG203" s="264"/>
      <c r="AH203" s="264"/>
      <c r="AI203" s="264"/>
      <c r="AJ203" s="264"/>
      <c r="AK203" s="264"/>
      <c r="AL203" s="264"/>
      <c r="AM203" s="264"/>
      <c r="AN203" s="264"/>
      <c r="AO203" s="264"/>
      <c r="AP203" s="264"/>
      <c r="AQ203" s="264"/>
      <c r="AR203" s="264"/>
      <c r="AS203" s="264"/>
      <c r="AT203" s="264"/>
      <c r="AU203" s="264"/>
      <c r="AV203" s="264"/>
      <c r="AW203" s="264"/>
      <c r="AX203" s="264"/>
      <c r="AY203" s="264"/>
      <c r="AZ203" s="264"/>
      <c r="BA203" s="264"/>
    </row>
    <row r="204" spans="1:53" ht="57.6" customHeight="1" thickBot="1" x14ac:dyDescent="0.55000000000000004">
      <c r="B204" s="205" t="s">
        <v>9</v>
      </c>
      <c r="C204" s="205" t="s">
        <v>51</v>
      </c>
      <c r="D204" s="208" t="s">
        <v>52</v>
      </c>
      <c r="E204" s="73" t="s">
        <v>192</v>
      </c>
      <c r="F204" s="7" t="s">
        <v>193</v>
      </c>
      <c r="G204" s="7" t="s">
        <v>194</v>
      </c>
      <c r="H204" s="7" t="s">
        <v>195</v>
      </c>
      <c r="I204" s="7" t="s">
        <v>196</v>
      </c>
      <c r="J204" s="8" t="s">
        <v>197</v>
      </c>
      <c r="K204" s="74" t="s">
        <v>23</v>
      </c>
      <c r="L204" s="75" t="s">
        <v>21</v>
      </c>
      <c r="M204" s="74" t="s">
        <v>22</v>
      </c>
      <c r="N204" s="8" t="s">
        <v>24</v>
      </c>
    </row>
    <row r="205" spans="1:53" ht="23.1" customHeight="1" thickBot="1" x14ac:dyDescent="0.4">
      <c r="B205" s="591" t="s">
        <v>226</v>
      </c>
      <c r="C205" s="116" t="s">
        <v>205</v>
      </c>
      <c r="D205" s="117" t="s">
        <v>204</v>
      </c>
      <c r="E205" s="168">
        <f>SUM(E206,E207)/SUM(E151,E152)*100</f>
        <v>0</v>
      </c>
      <c r="F205" s="169">
        <f t="shared" ref="F205:N205" si="4">SUM(F206,F207)/SUM(F151,F152)*100</f>
        <v>0</v>
      </c>
      <c r="G205" s="130">
        <f t="shared" si="4"/>
        <v>10</v>
      </c>
      <c r="H205" s="127">
        <f t="shared" si="4"/>
        <v>7.4074074074074066</v>
      </c>
      <c r="I205" s="127">
        <f t="shared" si="4"/>
        <v>6.4516129032258061</v>
      </c>
      <c r="J205" s="125">
        <f t="shared" si="4"/>
        <v>5.1282051282051277</v>
      </c>
      <c r="K205" s="168" t="e">
        <f t="shared" si="4"/>
        <v>#DIV/0!</v>
      </c>
      <c r="L205" s="128">
        <f t="shared" si="4"/>
        <v>5</v>
      </c>
      <c r="M205" s="169">
        <f t="shared" si="4"/>
        <v>0</v>
      </c>
      <c r="N205" s="125">
        <f t="shared" si="4"/>
        <v>5.1282051282051277</v>
      </c>
    </row>
    <row r="206" spans="1:53" ht="15" customHeight="1" x14ac:dyDescent="0.35">
      <c r="B206" s="592"/>
      <c r="C206" s="615" t="s">
        <v>2</v>
      </c>
      <c r="D206" s="76" t="s">
        <v>0</v>
      </c>
      <c r="E206" s="133">
        <v>0</v>
      </c>
      <c r="F206" s="134">
        <v>0</v>
      </c>
      <c r="G206" s="18">
        <v>1</v>
      </c>
      <c r="H206" s="18">
        <v>1</v>
      </c>
      <c r="I206" s="18">
        <v>1</v>
      </c>
      <c r="J206" s="19">
        <v>1</v>
      </c>
      <c r="K206" s="55">
        <v>0</v>
      </c>
      <c r="L206" s="17">
        <v>1</v>
      </c>
      <c r="M206" s="18">
        <v>0</v>
      </c>
      <c r="N206" s="19">
        <v>1</v>
      </c>
    </row>
    <row r="207" spans="1:53" ht="15.75" customHeight="1" thickBot="1" x14ac:dyDescent="0.4">
      <c r="B207" s="592"/>
      <c r="C207" s="616"/>
      <c r="D207" s="77" t="s">
        <v>1</v>
      </c>
      <c r="E207" s="135">
        <v>0</v>
      </c>
      <c r="F207" s="136">
        <v>0</v>
      </c>
      <c r="G207" s="22">
        <v>1</v>
      </c>
      <c r="H207" s="22">
        <v>1</v>
      </c>
      <c r="I207" s="22">
        <v>1</v>
      </c>
      <c r="J207" s="61">
        <v>1</v>
      </c>
      <c r="K207" s="78">
        <v>0</v>
      </c>
      <c r="L207" s="25">
        <v>1</v>
      </c>
      <c r="M207" s="26">
        <v>0</v>
      </c>
      <c r="N207" s="27">
        <v>1</v>
      </c>
    </row>
    <row r="208" spans="1:53" ht="15.75" customHeight="1" x14ac:dyDescent="0.35">
      <c r="B208" s="592"/>
      <c r="C208" s="615" t="s">
        <v>25</v>
      </c>
      <c r="D208" s="79" t="s">
        <v>3</v>
      </c>
      <c r="E208" s="16">
        <v>0</v>
      </c>
      <c r="F208" s="14">
        <v>0</v>
      </c>
      <c r="G208" s="14">
        <v>0</v>
      </c>
      <c r="H208" s="14">
        <v>0</v>
      </c>
      <c r="I208" s="14">
        <v>0</v>
      </c>
      <c r="J208" s="32">
        <v>0</v>
      </c>
      <c r="K208" s="80">
        <v>0</v>
      </c>
      <c r="L208" s="31">
        <v>0</v>
      </c>
      <c r="M208" s="14">
        <v>0</v>
      </c>
      <c r="N208" s="32">
        <v>0</v>
      </c>
    </row>
    <row r="209" spans="2:14" ht="15.75" customHeight="1" x14ac:dyDescent="0.35">
      <c r="B209" s="592"/>
      <c r="C209" s="617"/>
      <c r="D209" s="105" t="s">
        <v>5</v>
      </c>
      <c r="E209" s="37">
        <v>0</v>
      </c>
      <c r="F209" s="35">
        <v>0</v>
      </c>
      <c r="G209" s="35">
        <v>0</v>
      </c>
      <c r="H209" s="35">
        <v>0</v>
      </c>
      <c r="I209" s="35">
        <v>0</v>
      </c>
      <c r="J209" s="39">
        <v>0</v>
      </c>
      <c r="K209" s="57">
        <v>0</v>
      </c>
      <c r="L209" s="38">
        <v>0</v>
      </c>
      <c r="M209" s="35">
        <v>0</v>
      </c>
      <c r="N209" s="39">
        <v>0</v>
      </c>
    </row>
    <row r="210" spans="2:14" ht="15.75" customHeight="1" x14ac:dyDescent="0.35">
      <c r="B210" s="592"/>
      <c r="C210" s="617"/>
      <c r="D210" s="105" t="s">
        <v>6</v>
      </c>
      <c r="E210" s="37">
        <v>0</v>
      </c>
      <c r="F210" s="35">
        <v>0</v>
      </c>
      <c r="G210" s="35">
        <v>1</v>
      </c>
      <c r="H210" s="35">
        <v>1</v>
      </c>
      <c r="I210" s="35">
        <v>1</v>
      </c>
      <c r="J210" s="39">
        <v>1</v>
      </c>
      <c r="K210" s="57">
        <v>0</v>
      </c>
      <c r="L210" s="38">
        <v>1</v>
      </c>
      <c r="M210" s="35">
        <v>0</v>
      </c>
      <c r="N210" s="39">
        <v>1</v>
      </c>
    </row>
    <row r="211" spans="2:14" ht="15.75" customHeight="1" thickBot="1" x14ac:dyDescent="0.4">
      <c r="B211" s="592"/>
      <c r="C211" s="616"/>
      <c r="D211" s="108" t="s">
        <v>4</v>
      </c>
      <c r="E211" s="45">
        <v>0</v>
      </c>
      <c r="F211" s="26">
        <v>0</v>
      </c>
      <c r="G211" s="26">
        <v>1</v>
      </c>
      <c r="H211" s="26">
        <v>1</v>
      </c>
      <c r="I211" s="26">
        <v>1</v>
      </c>
      <c r="J211" s="27">
        <v>1</v>
      </c>
      <c r="K211" s="83">
        <v>0</v>
      </c>
      <c r="L211" s="25">
        <v>1</v>
      </c>
      <c r="M211" s="26">
        <v>0</v>
      </c>
      <c r="N211" s="27">
        <v>1</v>
      </c>
    </row>
    <row r="212" spans="2:14" x14ac:dyDescent="0.35">
      <c r="B212" s="592"/>
      <c r="C212" s="615" t="s">
        <v>26</v>
      </c>
      <c r="D212" s="84" t="s">
        <v>7</v>
      </c>
      <c r="E212" s="48">
        <v>0</v>
      </c>
      <c r="F212" s="18">
        <v>0</v>
      </c>
      <c r="G212" s="18">
        <v>0</v>
      </c>
      <c r="H212" s="18">
        <v>0</v>
      </c>
      <c r="I212" s="18">
        <v>0</v>
      </c>
      <c r="J212" s="19">
        <v>0</v>
      </c>
      <c r="K212" s="55">
        <v>0</v>
      </c>
      <c r="L212" s="17">
        <v>0</v>
      </c>
      <c r="M212" s="18">
        <v>0</v>
      </c>
      <c r="N212" s="19">
        <v>0</v>
      </c>
    </row>
    <row r="213" spans="2:14" ht="16.5" customHeight="1" thickBot="1" x14ac:dyDescent="0.4">
      <c r="B213" s="592"/>
      <c r="C213" s="616"/>
      <c r="D213" s="85" t="s">
        <v>8</v>
      </c>
      <c r="E213" s="45">
        <v>0</v>
      </c>
      <c r="F213" s="26">
        <v>0</v>
      </c>
      <c r="G213" s="26">
        <v>2</v>
      </c>
      <c r="H213" s="26">
        <v>2</v>
      </c>
      <c r="I213" s="26">
        <v>2</v>
      </c>
      <c r="J213" s="27">
        <v>2</v>
      </c>
      <c r="K213" s="83">
        <v>0</v>
      </c>
      <c r="L213" s="25">
        <v>2</v>
      </c>
      <c r="M213" s="26">
        <v>0</v>
      </c>
      <c r="N213" s="27">
        <v>2</v>
      </c>
    </row>
    <row r="214" spans="2:14" ht="16.5" customHeight="1" x14ac:dyDescent="0.35">
      <c r="B214" s="592"/>
      <c r="C214" s="618" t="s">
        <v>62</v>
      </c>
      <c r="D214" s="86" t="s">
        <v>29</v>
      </c>
      <c r="E214" s="48">
        <v>0</v>
      </c>
      <c r="F214" s="18">
        <v>0</v>
      </c>
      <c r="G214" s="18">
        <v>0</v>
      </c>
      <c r="H214" s="18">
        <v>0</v>
      </c>
      <c r="I214" s="18">
        <v>0</v>
      </c>
      <c r="J214" s="19">
        <v>0</v>
      </c>
      <c r="K214" s="55">
        <v>0</v>
      </c>
      <c r="L214" s="17">
        <v>0</v>
      </c>
      <c r="M214" s="18">
        <v>0</v>
      </c>
      <c r="N214" s="19">
        <v>0</v>
      </c>
    </row>
    <row r="215" spans="2:14" ht="17.25" customHeight="1" thickBot="1" x14ac:dyDescent="0.4">
      <c r="B215" s="592"/>
      <c r="C215" s="619"/>
      <c r="D215" s="85" t="s">
        <v>30</v>
      </c>
      <c r="E215" s="45">
        <v>0</v>
      </c>
      <c r="F215" s="26">
        <v>0</v>
      </c>
      <c r="G215" s="26">
        <v>2</v>
      </c>
      <c r="H215" s="26">
        <v>2</v>
      </c>
      <c r="I215" s="26">
        <v>2</v>
      </c>
      <c r="J215" s="27">
        <v>2</v>
      </c>
      <c r="K215" s="83">
        <v>0</v>
      </c>
      <c r="L215" s="25">
        <v>2</v>
      </c>
      <c r="M215" s="26">
        <v>0</v>
      </c>
      <c r="N215" s="27">
        <v>2</v>
      </c>
    </row>
    <row r="216" spans="2:14" ht="18" customHeight="1" x14ac:dyDescent="0.35">
      <c r="B216" s="592"/>
      <c r="C216" s="615" t="s">
        <v>27</v>
      </c>
      <c r="D216" s="86" t="s">
        <v>31</v>
      </c>
      <c r="E216" s="48">
        <v>0</v>
      </c>
      <c r="F216" s="18">
        <v>0</v>
      </c>
      <c r="G216" s="18">
        <v>0</v>
      </c>
      <c r="H216" s="18">
        <v>0</v>
      </c>
      <c r="I216" s="18">
        <v>0</v>
      </c>
      <c r="J216" s="19">
        <v>0</v>
      </c>
      <c r="K216" s="55">
        <v>0</v>
      </c>
      <c r="L216" s="17">
        <v>0</v>
      </c>
      <c r="M216" s="18">
        <v>0</v>
      </c>
      <c r="N216" s="19">
        <v>0</v>
      </c>
    </row>
    <row r="217" spans="2:14" ht="17.25" customHeight="1" x14ac:dyDescent="0.35">
      <c r="B217" s="592"/>
      <c r="C217" s="617"/>
      <c r="D217" s="87" t="s">
        <v>32</v>
      </c>
      <c r="E217" s="37">
        <v>0</v>
      </c>
      <c r="F217" s="35">
        <v>0</v>
      </c>
      <c r="G217" s="35">
        <v>0</v>
      </c>
      <c r="H217" s="35">
        <v>0</v>
      </c>
      <c r="I217" s="35">
        <v>0</v>
      </c>
      <c r="J217" s="39">
        <v>0</v>
      </c>
      <c r="K217" s="57">
        <v>0</v>
      </c>
      <c r="L217" s="38">
        <v>0</v>
      </c>
      <c r="M217" s="35">
        <v>0</v>
      </c>
      <c r="N217" s="39">
        <v>0</v>
      </c>
    </row>
    <row r="218" spans="2:14" ht="13.9" thickBot="1" x14ac:dyDescent="0.4">
      <c r="B218" s="592"/>
      <c r="C218" s="619"/>
      <c r="D218" s="88" t="s">
        <v>33</v>
      </c>
      <c r="E218" s="45">
        <v>0</v>
      </c>
      <c r="F218" s="26">
        <v>0</v>
      </c>
      <c r="G218" s="26">
        <v>0</v>
      </c>
      <c r="H218" s="26">
        <v>0</v>
      </c>
      <c r="I218" s="26">
        <v>0</v>
      </c>
      <c r="J218" s="27">
        <v>0</v>
      </c>
      <c r="K218" s="83">
        <v>0</v>
      </c>
      <c r="L218" s="25">
        <v>0</v>
      </c>
      <c r="M218" s="26">
        <v>0</v>
      </c>
      <c r="N218" s="27">
        <v>0</v>
      </c>
    </row>
    <row r="219" spans="2:14" x14ac:dyDescent="0.35">
      <c r="B219" s="592"/>
      <c r="C219" s="615" t="s">
        <v>28</v>
      </c>
      <c r="D219" s="89" t="s">
        <v>34</v>
      </c>
      <c r="E219" s="55">
        <v>0</v>
      </c>
      <c r="F219" s="18">
        <v>0</v>
      </c>
      <c r="G219" s="18">
        <v>0</v>
      </c>
      <c r="H219" s="18">
        <v>0</v>
      </c>
      <c r="I219" s="18">
        <v>0</v>
      </c>
      <c r="J219" s="19">
        <v>0</v>
      </c>
      <c r="K219" s="55">
        <v>0</v>
      </c>
      <c r="L219" s="17">
        <v>0</v>
      </c>
      <c r="M219" s="18">
        <v>0</v>
      </c>
      <c r="N219" s="19">
        <v>0</v>
      </c>
    </row>
    <row r="220" spans="2:14" x14ac:dyDescent="0.35">
      <c r="B220" s="592"/>
      <c r="C220" s="617"/>
      <c r="D220" s="90" t="s">
        <v>36</v>
      </c>
      <c r="E220" s="57">
        <v>0</v>
      </c>
      <c r="F220" s="35">
        <v>0</v>
      </c>
      <c r="G220" s="35">
        <v>0</v>
      </c>
      <c r="H220" s="35">
        <v>0</v>
      </c>
      <c r="I220" s="35">
        <v>0</v>
      </c>
      <c r="J220" s="39">
        <v>0</v>
      </c>
      <c r="K220" s="57">
        <v>0</v>
      </c>
      <c r="L220" s="38">
        <v>0</v>
      </c>
      <c r="M220" s="35">
        <v>0</v>
      </c>
      <c r="N220" s="39">
        <v>0</v>
      </c>
    </row>
    <row r="221" spans="2:14" x14ac:dyDescent="0.35">
      <c r="B221" s="592"/>
      <c r="C221" s="617"/>
      <c r="D221" s="90" t="s">
        <v>35</v>
      </c>
      <c r="E221" s="57">
        <v>0</v>
      </c>
      <c r="F221" s="35">
        <v>0</v>
      </c>
      <c r="G221" s="35">
        <v>0</v>
      </c>
      <c r="H221" s="35">
        <v>0</v>
      </c>
      <c r="I221" s="35">
        <v>0</v>
      </c>
      <c r="J221" s="39">
        <v>0</v>
      </c>
      <c r="K221" s="57">
        <v>0</v>
      </c>
      <c r="L221" s="38">
        <v>0</v>
      </c>
      <c r="M221" s="35">
        <v>0</v>
      </c>
      <c r="N221" s="39">
        <v>0</v>
      </c>
    </row>
    <row r="222" spans="2:14" ht="15.75" customHeight="1" thickBot="1" x14ac:dyDescent="0.4">
      <c r="B222" s="592"/>
      <c r="C222" s="619"/>
      <c r="D222" s="88" t="s">
        <v>37</v>
      </c>
      <c r="E222" s="45">
        <v>0</v>
      </c>
      <c r="F222" s="26">
        <v>0</v>
      </c>
      <c r="G222" s="26">
        <v>0</v>
      </c>
      <c r="H222" s="26">
        <v>0</v>
      </c>
      <c r="I222" s="26">
        <v>0</v>
      </c>
      <c r="J222" s="27">
        <v>0</v>
      </c>
      <c r="K222" s="83">
        <v>0</v>
      </c>
      <c r="L222" s="25">
        <v>0</v>
      </c>
      <c r="M222" s="26">
        <v>0</v>
      </c>
      <c r="N222" s="27">
        <v>0</v>
      </c>
    </row>
    <row r="223" spans="2:14" x14ac:dyDescent="0.35">
      <c r="B223" s="592"/>
      <c r="C223" s="615" t="s">
        <v>85</v>
      </c>
      <c r="D223" s="89" t="s">
        <v>72</v>
      </c>
      <c r="E223" s="55">
        <v>0</v>
      </c>
      <c r="F223" s="18">
        <v>0</v>
      </c>
      <c r="G223" s="18">
        <v>0</v>
      </c>
      <c r="H223" s="18">
        <v>0</v>
      </c>
      <c r="I223" s="18">
        <v>0</v>
      </c>
      <c r="J223" s="19">
        <v>0</v>
      </c>
      <c r="K223" s="55">
        <v>0</v>
      </c>
      <c r="L223" s="17">
        <v>0</v>
      </c>
      <c r="M223" s="18">
        <v>0</v>
      </c>
      <c r="N223" s="19">
        <v>0</v>
      </c>
    </row>
    <row r="224" spans="2:14" x14ac:dyDescent="0.35">
      <c r="B224" s="592"/>
      <c r="C224" s="617"/>
      <c r="D224" s="90" t="s">
        <v>175</v>
      </c>
      <c r="E224" s="57">
        <v>0</v>
      </c>
      <c r="F224" s="35">
        <v>0</v>
      </c>
      <c r="G224" s="35">
        <v>2</v>
      </c>
      <c r="H224" s="35">
        <v>2</v>
      </c>
      <c r="I224" s="35">
        <v>2</v>
      </c>
      <c r="J224" s="39">
        <v>2</v>
      </c>
      <c r="K224" s="57">
        <v>0</v>
      </c>
      <c r="L224" s="38">
        <v>2</v>
      </c>
      <c r="M224" s="35">
        <v>0</v>
      </c>
      <c r="N224" s="39">
        <v>2</v>
      </c>
    </row>
    <row r="225" spans="1:53" x14ac:dyDescent="0.35">
      <c r="B225" s="592"/>
      <c r="C225" s="617"/>
      <c r="D225" s="90" t="s">
        <v>176</v>
      </c>
      <c r="E225" s="57">
        <v>0</v>
      </c>
      <c r="F225" s="35">
        <v>0</v>
      </c>
      <c r="G225" s="35">
        <v>0</v>
      </c>
      <c r="H225" s="35">
        <v>0</v>
      </c>
      <c r="I225" s="35">
        <v>0</v>
      </c>
      <c r="J225" s="39">
        <v>0</v>
      </c>
      <c r="K225" s="57">
        <v>0</v>
      </c>
      <c r="L225" s="38">
        <v>0</v>
      </c>
      <c r="M225" s="35">
        <v>0</v>
      </c>
      <c r="N225" s="39">
        <v>0</v>
      </c>
    </row>
    <row r="226" spans="1:53" ht="20.25" customHeight="1" thickBot="1" x14ac:dyDescent="0.4">
      <c r="B226" s="592"/>
      <c r="C226" s="619"/>
      <c r="D226" s="91" t="s">
        <v>177</v>
      </c>
      <c r="E226" s="45">
        <v>0</v>
      </c>
      <c r="F226" s="26">
        <v>0</v>
      </c>
      <c r="G226" s="26">
        <v>0</v>
      </c>
      <c r="H226" s="26">
        <v>0</v>
      </c>
      <c r="I226" s="26">
        <v>0</v>
      </c>
      <c r="J226" s="27">
        <v>0</v>
      </c>
      <c r="K226" s="83">
        <v>0</v>
      </c>
      <c r="L226" s="25">
        <v>0</v>
      </c>
      <c r="M226" s="26">
        <v>0</v>
      </c>
      <c r="N226" s="27">
        <v>0</v>
      </c>
    </row>
    <row r="227" spans="1:53" ht="15.75" customHeight="1" x14ac:dyDescent="0.35">
      <c r="B227" s="592"/>
      <c r="C227" s="615" t="s">
        <v>81</v>
      </c>
      <c r="D227" s="86" t="s">
        <v>82</v>
      </c>
      <c r="E227" s="55">
        <v>0</v>
      </c>
      <c r="F227" s="18">
        <v>0</v>
      </c>
      <c r="G227" s="18">
        <v>2</v>
      </c>
      <c r="H227" s="18">
        <v>2</v>
      </c>
      <c r="I227" s="18">
        <v>2</v>
      </c>
      <c r="J227" s="19">
        <v>2</v>
      </c>
      <c r="K227" s="55">
        <v>0</v>
      </c>
      <c r="L227" s="17">
        <v>2</v>
      </c>
      <c r="M227" s="18">
        <v>0</v>
      </c>
      <c r="N227" s="19">
        <v>2</v>
      </c>
    </row>
    <row r="228" spans="1:53" ht="16.5" customHeight="1" x14ac:dyDescent="0.35">
      <c r="B228" s="592"/>
      <c r="C228" s="621"/>
      <c r="D228" s="90" t="s">
        <v>83</v>
      </c>
      <c r="E228" s="55">
        <v>0</v>
      </c>
      <c r="F228" s="18">
        <v>0</v>
      </c>
      <c r="G228" s="18">
        <v>0</v>
      </c>
      <c r="H228" s="18">
        <v>0</v>
      </c>
      <c r="I228" s="18">
        <v>0</v>
      </c>
      <c r="J228" s="19">
        <v>0</v>
      </c>
      <c r="K228" s="55">
        <v>0</v>
      </c>
      <c r="L228" s="17">
        <v>0</v>
      </c>
      <c r="M228" s="18">
        <v>0</v>
      </c>
      <c r="N228" s="19">
        <v>0</v>
      </c>
    </row>
    <row r="229" spans="1:53" ht="19.5" customHeight="1" thickBot="1" x14ac:dyDescent="0.4">
      <c r="B229" s="593"/>
      <c r="C229" s="616"/>
      <c r="D229" s="88" t="s">
        <v>84</v>
      </c>
      <c r="E229" s="83">
        <v>0</v>
      </c>
      <c r="F229" s="26">
        <v>0</v>
      </c>
      <c r="G229" s="26">
        <v>0</v>
      </c>
      <c r="H229" s="26">
        <v>0</v>
      </c>
      <c r="I229" s="26">
        <v>0</v>
      </c>
      <c r="J229" s="27">
        <v>0</v>
      </c>
      <c r="K229" s="83">
        <v>0</v>
      </c>
      <c r="L229" s="25">
        <v>0</v>
      </c>
      <c r="M229" s="26">
        <v>0</v>
      </c>
      <c r="N229" s="27">
        <v>0</v>
      </c>
    </row>
    <row r="230" spans="1:53" s="270" customFormat="1" ht="13.5" customHeight="1" thickBot="1" x14ac:dyDescent="0.4">
      <c r="A230" s="264"/>
      <c r="B230" s="266"/>
      <c r="C230" s="267"/>
      <c r="D230" s="267"/>
      <c r="E230" s="268"/>
      <c r="F230" s="268"/>
      <c r="G230" s="268"/>
      <c r="H230" s="268"/>
      <c r="I230" s="268"/>
      <c r="J230" s="268"/>
      <c r="K230" s="268"/>
      <c r="L230" s="269"/>
      <c r="M230" s="268"/>
      <c r="N230" s="268"/>
      <c r="O230" s="264"/>
      <c r="P230" s="264"/>
      <c r="Q230" s="264"/>
      <c r="R230" s="264"/>
      <c r="S230" s="264"/>
      <c r="T230" s="264"/>
      <c r="U230" s="264"/>
      <c r="V230" s="264"/>
      <c r="W230" s="264"/>
      <c r="X230" s="264"/>
      <c r="Y230" s="264"/>
      <c r="Z230" s="264"/>
      <c r="AA230" s="264"/>
      <c r="AB230" s="264"/>
      <c r="AC230" s="264"/>
      <c r="AD230" s="264"/>
      <c r="AE230" s="264"/>
      <c r="AF230" s="264"/>
      <c r="AG230" s="264"/>
      <c r="AH230" s="264"/>
      <c r="AI230" s="264"/>
      <c r="AJ230" s="264"/>
      <c r="AK230" s="264"/>
      <c r="AL230" s="264"/>
      <c r="AM230" s="264"/>
      <c r="AN230" s="264"/>
      <c r="AO230" s="264"/>
      <c r="AP230" s="264"/>
      <c r="AQ230" s="264"/>
      <c r="AR230" s="264"/>
      <c r="AS230" s="264"/>
      <c r="AT230" s="264"/>
      <c r="AU230" s="264"/>
      <c r="AV230" s="264"/>
      <c r="AW230" s="264"/>
      <c r="AX230" s="264"/>
      <c r="AY230" s="264"/>
      <c r="AZ230" s="264"/>
      <c r="BA230" s="264"/>
    </row>
    <row r="231" spans="1:53" ht="60.6" customHeight="1" thickBot="1" x14ac:dyDescent="0.55000000000000004">
      <c r="B231" s="205" t="s">
        <v>9</v>
      </c>
      <c r="C231" s="205" t="s">
        <v>51</v>
      </c>
      <c r="D231" s="208" t="s">
        <v>52</v>
      </c>
      <c r="E231" s="73" t="s">
        <v>192</v>
      </c>
      <c r="F231" s="7" t="s">
        <v>193</v>
      </c>
      <c r="G231" s="7" t="s">
        <v>194</v>
      </c>
      <c r="H231" s="7" t="s">
        <v>195</v>
      </c>
      <c r="I231" s="7" t="s">
        <v>196</v>
      </c>
      <c r="J231" s="8" t="s">
        <v>197</v>
      </c>
      <c r="K231" s="74" t="s">
        <v>23</v>
      </c>
      <c r="L231" s="75" t="s">
        <v>21</v>
      </c>
      <c r="M231" s="74" t="s">
        <v>22</v>
      </c>
      <c r="N231" s="8" t="s">
        <v>24</v>
      </c>
    </row>
    <row r="232" spans="1:53" ht="24.6" customHeight="1" thickBot="1" x14ac:dyDescent="0.4">
      <c r="B232" s="591" t="s">
        <v>227</v>
      </c>
      <c r="C232" s="116" t="s">
        <v>205</v>
      </c>
      <c r="D232" s="117" t="s">
        <v>204</v>
      </c>
      <c r="E232" s="129">
        <f>SUM(E233,E234)/SUM(E151,E152)*100</f>
        <v>0</v>
      </c>
      <c r="F232" s="130">
        <f t="shared" ref="F232:N232" si="5">SUM(F233,F234)/SUM(F151,F152)*100</f>
        <v>0</v>
      </c>
      <c r="G232" s="130">
        <f t="shared" si="5"/>
        <v>0</v>
      </c>
      <c r="H232" s="131">
        <f t="shared" si="5"/>
        <v>0</v>
      </c>
      <c r="I232" s="169">
        <f t="shared" si="5"/>
        <v>0</v>
      </c>
      <c r="J232" s="125">
        <f t="shared" si="5"/>
        <v>2.5641025641025639</v>
      </c>
      <c r="K232" s="129" t="e">
        <f t="shared" si="5"/>
        <v>#DIV/0!</v>
      </c>
      <c r="L232" s="127">
        <f t="shared" si="5"/>
        <v>2.5</v>
      </c>
      <c r="M232" s="130">
        <f t="shared" si="5"/>
        <v>0</v>
      </c>
      <c r="N232" s="127">
        <f t="shared" si="5"/>
        <v>2.5641025641025639</v>
      </c>
    </row>
    <row r="233" spans="1:53" ht="15" customHeight="1" x14ac:dyDescent="0.35">
      <c r="B233" s="592"/>
      <c r="C233" s="615" t="s">
        <v>2</v>
      </c>
      <c r="D233" s="76" t="s">
        <v>0</v>
      </c>
      <c r="E233" s="48">
        <v>0</v>
      </c>
      <c r="F233" s="18">
        <v>0</v>
      </c>
      <c r="G233" s="18">
        <v>0</v>
      </c>
      <c r="H233" s="18">
        <v>0</v>
      </c>
      <c r="I233" s="18">
        <v>0</v>
      </c>
      <c r="J233" s="19">
        <v>1</v>
      </c>
      <c r="K233" s="55">
        <v>0</v>
      </c>
      <c r="L233" s="17">
        <v>1</v>
      </c>
      <c r="M233" s="18">
        <v>0</v>
      </c>
      <c r="N233" s="19">
        <v>1</v>
      </c>
    </row>
    <row r="234" spans="1:53" ht="15.75" customHeight="1" thickBot="1" x14ac:dyDescent="0.4">
      <c r="B234" s="592"/>
      <c r="C234" s="616"/>
      <c r="D234" s="77" t="s">
        <v>1</v>
      </c>
      <c r="E234" s="24">
        <v>0</v>
      </c>
      <c r="F234" s="22">
        <v>0</v>
      </c>
      <c r="G234" s="22">
        <v>0</v>
      </c>
      <c r="H234" s="22">
        <v>0</v>
      </c>
      <c r="I234" s="22">
        <v>0</v>
      </c>
      <c r="J234" s="61">
        <v>0</v>
      </c>
      <c r="K234" s="78">
        <v>0</v>
      </c>
      <c r="L234" s="25">
        <v>0</v>
      </c>
      <c r="M234" s="26">
        <v>0</v>
      </c>
      <c r="N234" s="27">
        <v>0</v>
      </c>
    </row>
    <row r="235" spans="1:53" ht="15.75" customHeight="1" x14ac:dyDescent="0.35">
      <c r="B235" s="592"/>
      <c r="C235" s="615" t="s">
        <v>25</v>
      </c>
      <c r="D235" s="79" t="s">
        <v>3</v>
      </c>
      <c r="E235" s="16">
        <v>0</v>
      </c>
      <c r="F235" s="14">
        <v>0</v>
      </c>
      <c r="G235" s="14">
        <v>0</v>
      </c>
      <c r="H235" s="14">
        <v>0</v>
      </c>
      <c r="I235" s="14">
        <v>0</v>
      </c>
      <c r="J235" s="32">
        <v>0</v>
      </c>
      <c r="K235" s="80">
        <v>0</v>
      </c>
      <c r="L235" s="31">
        <v>0</v>
      </c>
      <c r="M235" s="14">
        <v>0</v>
      </c>
      <c r="N235" s="32">
        <v>0</v>
      </c>
    </row>
    <row r="236" spans="1:53" ht="15.75" customHeight="1" x14ac:dyDescent="0.35">
      <c r="B236" s="592"/>
      <c r="C236" s="617"/>
      <c r="D236" s="105" t="s">
        <v>5</v>
      </c>
      <c r="E236" s="37">
        <v>0</v>
      </c>
      <c r="F236" s="35">
        <v>0</v>
      </c>
      <c r="G236" s="35">
        <v>0</v>
      </c>
      <c r="H236" s="35">
        <v>0</v>
      </c>
      <c r="I236" s="35">
        <v>0</v>
      </c>
      <c r="J236" s="39">
        <v>0</v>
      </c>
      <c r="K236" s="57">
        <v>0</v>
      </c>
      <c r="L236" s="38">
        <v>0</v>
      </c>
      <c r="M236" s="35">
        <v>0</v>
      </c>
      <c r="N236" s="39">
        <v>0</v>
      </c>
    </row>
    <row r="237" spans="1:53" ht="15.75" customHeight="1" x14ac:dyDescent="0.35">
      <c r="B237" s="592"/>
      <c r="C237" s="617"/>
      <c r="D237" s="105" t="s">
        <v>6</v>
      </c>
      <c r="E237" s="37">
        <v>0</v>
      </c>
      <c r="F237" s="35">
        <v>0</v>
      </c>
      <c r="G237" s="35">
        <v>0</v>
      </c>
      <c r="H237" s="35">
        <v>0</v>
      </c>
      <c r="I237" s="35">
        <v>0</v>
      </c>
      <c r="J237" s="39">
        <v>1</v>
      </c>
      <c r="K237" s="57">
        <v>0</v>
      </c>
      <c r="L237" s="38">
        <v>1</v>
      </c>
      <c r="M237" s="35">
        <v>0</v>
      </c>
      <c r="N237" s="39">
        <v>1</v>
      </c>
    </row>
    <row r="238" spans="1:53" ht="15.75" customHeight="1" thickBot="1" x14ac:dyDescent="0.4">
      <c r="B238" s="592"/>
      <c r="C238" s="616"/>
      <c r="D238" s="108" t="s">
        <v>4</v>
      </c>
      <c r="E238" s="45">
        <v>0</v>
      </c>
      <c r="F238" s="26">
        <v>0</v>
      </c>
      <c r="G238" s="26">
        <v>0</v>
      </c>
      <c r="H238" s="26">
        <v>0</v>
      </c>
      <c r="I238" s="26">
        <v>0</v>
      </c>
      <c r="J238" s="27">
        <v>0</v>
      </c>
      <c r="K238" s="83">
        <v>0</v>
      </c>
      <c r="L238" s="25">
        <v>0</v>
      </c>
      <c r="M238" s="26">
        <v>0</v>
      </c>
      <c r="N238" s="27">
        <v>0</v>
      </c>
    </row>
    <row r="239" spans="1:53" x14ac:dyDescent="0.35">
      <c r="B239" s="592"/>
      <c r="C239" s="615" t="s">
        <v>26</v>
      </c>
      <c r="D239" s="84" t="s">
        <v>7</v>
      </c>
      <c r="E239" s="48">
        <v>0</v>
      </c>
      <c r="F239" s="18">
        <v>0</v>
      </c>
      <c r="G239" s="18">
        <v>0</v>
      </c>
      <c r="H239" s="18">
        <v>0</v>
      </c>
      <c r="I239" s="18">
        <v>0</v>
      </c>
      <c r="J239" s="19">
        <v>1</v>
      </c>
      <c r="K239" s="55">
        <v>0</v>
      </c>
      <c r="L239" s="17">
        <v>1</v>
      </c>
      <c r="M239" s="18">
        <v>0</v>
      </c>
      <c r="N239" s="19">
        <v>1</v>
      </c>
    </row>
    <row r="240" spans="1:53" ht="16.5" customHeight="1" thickBot="1" x14ac:dyDescent="0.4">
      <c r="B240" s="592"/>
      <c r="C240" s="616"/>
      <c r="D240" s="85" t="s">
        <v>8</v>
      </c>
      <c r="E240" s="45">
        <v>0</v>
      </c>
      <c r="F240" s="26">
        <v>0</v>
      </c>
      <c r="G240" s="26">
        <v>0</v>
      </c>
      <c r="H240" s="26">
        <v>0</v>
      </c>
      <c r="I240" s="26">
        <v>0</v>
      </c>
      <c r="J240" s="27">
        <v>0</v>
      </c>
      <c r="K240" s="83">
        <v>0</v>
      </c>
      <c r="L240" s="25">
        <v>0</v>
      </c>
      <c r="M240" s="26">
        <v>0</v>
      </c>
      <c r="N240" s="27">
        <v>0</v>
      </c>
    </row>
    <row r="241" spans="1:53" ht="16.5" customHeight="1" x14ac:dyDescent="0.35">
      <c r="B241" s="592"/>
      <c r="C241" s="618" t="s">
        <v>62</v>
      </c>
      <c r="D241" s="86" t="s">
        <v>29</v>
      </c>
      <c r="E241" s="48">
        <v>0</v>
      </c>
      <c r="F241" s="18">
        <v>0</v>
      </c>
      <c r="G241" s="18">
        <v>0</v>
      </c>
      <c r="H241" s="18">
        <v>0</v>
      </c>
      <c r="I241" s="18">
        <v>0</v>
      </c>
      <c r="J241" s="19">
        <v>0</v>
      </c>
      <c r="K241" s="55">
        <v>0</v>
      </c>
      <c r="L241" s="17">
        <v>0</v>
      </c>
      <c r="M241" s="18">
        <v>0</v>
      </c>
      <c r="N241" s="19">
        <v>0</v>
      </c>
    </row>
    <row r="242" spans="1:53" ht="17.25" customHeight="1" thickBot="1" x14ac:dyDescent="0.4">
      <c r="B242" s="592"/>
      <c r="C242" s="619"/>
      <c r="D242" s="85" t="s">
        <v>30</v>
      </c>
      <c r="E242" s="45">
        <v>0</v>
      </c>
      <c r="F242" s="26">
        <v>0</v>
      </c>
      <c r="G242" s="26">
        <v>0</v>
      </c>
      <c r="H242" s="26">
        <v>0</v>
      </c>
      <c r="I242" s="26">
        <v>0</v>
      </c>
      <c r="J242" s="27">
        <v>1</v>
      </c>
      <c r="K242" s="83">
        <v>0</v>
      </c>
      <c r="L242" s="25">
        <v>1</v>
      </c>
      <c r="M242" s="26">
        <v>0</v>
      </c>
      <c r="N242" s="27">
        <v>1</v>
      </c>
    </row>
    <row r="243" spans="1:53" ht="17.25" customHeight="1" x14ac:dyDescent="0.35">
      <c r="B243" s="592"/>
      <c r="C243" s="615" t="s">
        <v>27</v>
      </c>
      <c r="D243" s="86" t="s">
        <v>31</v>
      </c>
      <c r="E243" s="48">
        <v>0</v>
      </c>
      <c r="F243" s="18">
        <v>0</v>
      </c>
      <c r="G243" s="18">
        <v>0</v>
      </c>
      <c r="H243" s="18">
        <v>0</v>
      </c>
      <c r="I243" s="18">
        <v>0</v>
      </c>
      <c r="J243" s="19">
        <v>0</v>
      </c>
      <c r="K243" s="55">
        <v>0</v>
      </c>
      <c r="L243" s="17">
        <v>0</v>
      </c>
      <c r="M243" s="18">
        <v>0</v>
      </c>
      <c r="N243" s="19">
        <v>0</v>
      </c>
    </row>
    <row r="244" spans="1:53" ht="15.75" customHeight="1" x14ac:dyDescent="0.35">
      <c r="B244" s="592"/>
      <c r="C244" s="617"/>
      <c r="D244" s="87" t="s">
        <v>32</v>
      </c>
      <c r="E244" s="37">
        <v>0</v>
      </c>
      <c r="F244" s="35">
        <v>0</v>
      </c>
      <c r="G244" s="35">
        <v>0</v>
      </c>
      <c r="H244" s="35">
        <v>0</v>
      </c>
      <c r="I244" s="35">
        <v>0</v>
      </c>
      <c r="J244" s="39">
        <v>0</v>
      </c>
      <c r="K244" s="57">
        <v>0</v>
      </c>
      <c r="L244" s="38">
        <v>0</v>
      </c>
      <c r="M244" s="35">
        <v>0</v>
      </c>
      <c r="N244" s="39">
        <v>0</v>
      </c>
    </row>
    <row r="245" spans="1:53" ht="13.9" thickBot="1" x14ac:dyDescent="0.4">
      <c r="B245" s="592"/>
      <c r="C245" s="619"/>
      <c r="D245" s="88" t="s">
        <v>33</v>
      </c>
      <c r="E245" s="45">
        <v>0</v>
      </c>
      <c r="F245" s="26">
        <v>0</v>
      </c>
      <c r="G245" s="26">
        <v>0</v>
      </c>
      <c r="H245" s="26">
        <v>0</v>
      </c>
      <c r="I245" s="26">
        <v>0</v>
      </c>
      <c r="J245" s="27">
        <v>0</v>
      </c>
      <c r="K245" s="83">
        <v>0</v>
      </c>
      <c r="L245" s="25">
        <v>0</v>
      </c>
      <c r="M245" s="26">
        <v>0</v>
      </c>
      <c r="N245" s="27">
        <v>0</v>
      </c>
    </row>
    <row r="246" spans="1:53" x14ac:dyDescent="0.35">
      <c r="B246" s="592"/>
      <c r="C246" s="615" t="s">
        <v>28</v>
      </c>
      <c r="D246" s="89" t="s">
        <v>34</v>
      </c>
      <c r="E246" s="55">
        <v>0</v>
      </c>
      <c r="F246" s="18">
        <v>0</v>
      </c>
      <c r="G246" s="18">
        <v>0</v>
      </c>
      <c r="H246" s="18">
        <v>0</v>
      </c>
      <c r="I246" s="18">
        <v>0</v>
      </c>
      <c r="J246" s="19">
        <v>0</v>
      </c>
      <c r="K246" s="55">
        <v>0</v>
      </c>
      <c r="L246" s="17">
        <v>0</v>
      </c>
      <c r="M246" s="18">
        <v>0</v>
      </c>
      <c r="N246" s="19">
        <v>0</v>
      </c>
    </row>
    <row r="247" spans="1:53" x14ac:dyDescent="0.35">
      <c r="B247" s="592"/>
      <c r="C247" s="617"/>
      <c r="D247" s="90" t="s">
        <v>36</v>
      </c>
      <c r="E247" s="57">
        <v>0</v>
      </c>
      <c r="F247" s="35">
        <v>0</v>
      </c>
      <c r="G247" s="35">
        <v>0</v>
      </c>
      <c r="H247" s="35">
        <v>0</v>
      </c>
      <c r="I247" s="35">
        <v>0</v>
      </c>
      <c r="J247" s="39">
        <v>0</v>
      </c>
      <c r="K247" s="57">
        <v>0</v>
      </c>
      <c r="L247" s="38">
        <v>0</v>
      </c>
      <c r="M247" s="35">
        <v>0</v>
      </c>
      <c r="N247" s="39">
        <v>0</v>
      </c>
    </row>
    <row r="248" spans="1:53" x14ac:dyDescent="0.35">
      <c r="B248" s="592"/>
      <c r="C248" s="617"/>
      <c r="D248" s="90" t="s">
        <v>35</v>
      </c>
      <c r="E248" s="57">
        <v>0</v>
      </c>
      <c r="F248" s="35">
        <v>0</v>
      </c>
      <c r="G248" s="35">
        <v>0</v>
      </c>
      <c r="H248" s="35">
        <v>0</v>
      </c>
      <c r="I248" s="35">
        <v>0</v>
      </c>
      <c r="J248" s="39">
        <v>0</v>
      </c>
      <c r="K248" s="57">
        <v>0</v>
      </c>
      <c r="L248" s="38">
        <v>0</v>
      </c>
      <c r="M248" s="35">
        <v>0</v>
      </c>
      <c r="N248" s="39">
        <v>0</v>
      </c>
    </row>
    <row r="249" spans="1:53" ht="15.75" customHeight="1" thickBot="1" x14ac:dyDescent="0.4">
      <c r="B249" s="592"/>
      <c r="C249" s="619"/>
      <c r="D249" s="88" t="s">
        <v>37</v>
      </c>
      <c r="E249" s="45">
        <v>0</v>
      </c>
      <c r="F249" s="26">
        <v>0</v>
      </c>
      <c r="G249" s="26">
        <v>0</v>
      </c>
      <c r="H249" s="26">
        <v>0</v>
      </c>
      <c r="I249" s="26">
        <v>0</v>
      </c>
      <c r="J249" s="27">
        <v>0</v>
      </c>
      <c r="K249" s="83">
        <v>0</v>
      </c>
      <c r="L249" s="25">
        <v>0</v>
      </c>
      <c r="M249" s="26">
        <v>0</v>
      </c>
      <c r="N249" s="27">
        <v>0</v>
      </c>
    </row>
    <row r="250" spans="1:53" x14ac:dyDescent="0.35">
      <c r="B250" s="592"/>
      <c r="C250" s="615" t="s">
        <v>85</v>
      </c>
      <c r="D250" s="89" t="s">
        <v>72</v>
      </c>
      <c r="E250" s="55">
        <v>0</v>
      </c>
      <c r="F250" s="18">
        <v>0</v>
      </c>
      <c r="G250" s="18">
        <v>0</v>
      </c>
      <c r="H250" s="18">
        <v>0</v>
      </c>
      <c r="I250" s="18">
        <v>0</v>
      </c>
      <c r="J250" s="19">
        <v>0</v>
      </c>
      <c r="K250" s="55">
        <v>0</v>
      </c>
      <c r="L250" s="17">
        <v>0</v>
      </c>
      <c r="M250" s="18">
        <v>0</v>
      </c>
      <c r="N250" s="19">
        <v>0</v>
      </c>
    </row>
    <row r="251" spans="1:53" ht="15.75" customHeight="1" thickBot="1" x14ac:dyDescent="0.4">
      <c r="B251" s="592"/>
      <c r="C251" s="619"/>
      <c r="D251" s="91" t="s">
        <v>73</v>
      </c>
      <c r="E251" s="45">
        <v>0</v>
      </c>
      <c r="F251" s="26">
        <v>0</v>
      </c>
      <c r="G251" s="26">
        <v>0</v>
      </c>
      <c r="H251" s="26">
        <v>0</v>
      </c>
      <c r="I251" s="26">
        <v>0</v>
      </c>
      <c r="J251" s="27">
        <v>1</v>
      </c>
      <c r="K251" s="83">
        <v>0</v>
      </c>
      <c r="L251" s="25">
        <v>1</v>
      </c>
      <c r="M251" s="26">
        <v>0</v>
      </c>
      <c r="N251" s="27">
        <v>1</v>
      </c>
    </row>
    <row r="252" spans="1:53" ht="15.75" customHeight="1" x14ac:dyDescent="0.35">
      <c r="B252" s="592"/>
      <c r="C252" s="615" t="s">
        <v>81</v>
      </c>
      <c r="D252" s="86" t="s">
        <v>82</v>
      </c>
      <c r="E252" s="55">
        <v>0</v>
      </c>
      <c r="F252" s="18">
        <v>0</v>
      </c>
      <c r="G252" s="18">
        <v>0</v>
      </c>
      <c r="H252" s="18">
        <v>0</v>
      </c>
      <c r="I252" s="18">
        <v>0</v>
      </c>
      <c r="J252" s="19">
        <v>1</v>
      </c>
      <c r="K252" s="55">
        <v>0</v>
      </c>
      <c r="L252" s="17">
        <v>0</v>
      </c>
      <c r="M252" s="18">
        <v>0</v>
      </c>
      <c r="N252" s="19">
        <v>1</v>
      </c>
    </row>
    <row r="253" spans="1:53" ht="15.6" customHeight="1" x14ac:dyDescent="0.35">
      <c r="B253" s="592"/>
      <c r="C253" s="621"/>
      <c r="D253" s="90" t="s">
        <v>83</v>
      </c>
      <c r="E253" s="55">
        <v>0</v>
      </c>
      <c r="F253" s="18">
        <v>0</v>
      </c>
      <c r="G253" s="18">
        <v>0</v>
      </c>
      <c r="H253" s="18">
        <v>0</v>
      </c>
      <c r="I253" s="18">
        <v>0</v>
      </c>
      <c r="J253" s="19">
        <v>0</v>
      </c>
      <c r="K253" s="55">
        <v>0</v>
      </c>
      <c r="L253" s="17">
        <v>1</v>
      </c>
      <c r="M253" s="18">
        <v>0</v>
      </c>
      <c r="N253" s="19">
        <v>0</v>
      </c>
    </row>
    <row r="254" spans="1:53" ht="17.25" customHeight="1" thickBot="1" x14ac:dyDescent="0.4">
      <c r="B254" s="593"/>
      <c r="C254" s="616"/>
      <c r="D254" s="88" t="s">
        <v>84</v>
      </c>
      <c r="E254" s="83">
        <v>0</v>
      </c>
      <c r="F254" s="26">
        <v>0</v>
      </c>
      <c r="G254" s="26">
        <v>0</v>
      </c>
      <c r="H254" s="26">
        <v>0</v>
      </c>
      <c r="I254" s="26">
        <v>0</v>
      </c>
      <c r="J254" s="27">
        <v>0</v>
      </c>
      <c r="K254" s="83">
        <v>0</v>
      </c>
      <c r="L254" s="25">
        <v>0</v>
      </c>
      <c r="M254" s="26">
        <v>0</v>
      </c>
      <c r="N254" s="27">
        <v>0</v>
      </c>
    </row>
    <row r="255" spans="1:53" s="270" customFormat="1" ht="14.25" customHeight="1" thickBot="1" x14ac:dyDescent="0.4">
      <c r="A255" s="264"/>
      <c r="B255" s="266"/>
      <c r="C255" s="267"/>
      <c r="D255" s="267"/>
      <c r="E255" s="268"/>
      <c r="F255" s="268"/>
      <c r="G255" s="268"/>
      <c r="H255" s="268"/>
      <c r="I255" s="268"/>
      <c r="J255" s="268"/>
      <c r="K255" s="268"/>
      <c r="L255" s="269"/>
      <c r="M255" s="268"/>
      <c r="N255" s="268"/>
      <c r="O255" s="264"/>
      <c r="P255" s="264"/>
      <c r="Q255" s="264"/>
      <c r="R255" s="264"/>
      <c r="S255" s="264"/>
      <c r="T255" s="264"/>
      <c r="U255" s="264"/>
      <c r="V255" s="264"/>
      <c r="W255" s="264"/>
      <c r="X255" s="264"/>
      <c r="Y255" s="264"/>
      <c r="Z255" s="264"/>
      <c r="AA255" s="264"/>
      <c r="AB255" s="264"/>
      <c r="AC255" s="264"/>
      <c r="AD255" s="264"/>
      <c r="AE255" s="264"/>
      <c r="AF255" s="264"/>
      <c r="AG255" s="264"/>
      <c r="AH255" s="264"/>
      <c r="AI255" s="264"/>
      <c r="AJ255" s="264"/>
      <c r="AK255" s="264"/>
      <c r="AL255" s="264"/>
      <c r="AM255" s="264"/>
      <c r="AN255" s="264"/>
      <c r="AO255" s="264"/>
      <c r="AP255" s="264"/>
      <c r="AQ255" s="264"/>
      <c r="AR255" s="264"/>
      <c r="AS255" s="264"/>
      <c r="AT255" s="264"/>
      <c r="AU255" s="264"/>
      <c r="AV255" s="264"/>
      <c r="AW255" s="264"/>
      <c r="AX255" s="264"/>
      <c r="AY255" s="264"/>
      <c r="AZ255" s="264"/>
      <c r="BA255" s="264"/>
    </row>
    <row r="256" spans="1:53" ht="65.45" customHeight="1" thickBot="1" x14ac:dyDescent="0.55000000000000004">
      <c r="B256" s="205" t="s">
        <v>9</v>
      </c>
      <c r="C256" s="205" t="s">
        <v>51</v>
      </c>
      <c r="D256" s="208" t="s">
        <v>52</v>
      </c>
      <c r="E256" s="73" t="s">
        <v>192</v>
      </c>
      <c r="F256" s="7" t="s">
        <v>193</v>
      </c>
      <c r="G256" s="7" t="s">
        <v>194</v>
      </c>
      <c r="H256" s="7" t="s">
        <v>195</v>
      </c>
      <c r="I256" s="7" t="s">
        <v>196</v>
      </c>
      <c r="J256" s="8" t="s">
        <v>197</v>
      </c>
      <c r="K256" s="74" t="s">
        <v>23</v>
      </c>
      <c r="L256" s="75" t="s">
        <v>21</v>
      </c>
      <c r="M256" s="74" t="s">
        <v>22</v>
      </c>
      <c r="N256" s="8" t="s">
        <v>24</v>
      </c>
    </row>
    <row r="257" spans="2:14" ht="19.5" customHeight="1" thickBot="1" x14ac:dyDescent="0.4">
      <c r="B257" s="591" t="s">
        <v>228</v>
      </c>
      <c r="C257" s="116" t="s">
        <v>205</v>
      </c>
      <c r="D257" s="117" t="s">
        <v>204</v>
      </c>
      <c r="E257" s="122">
        <f>SUM(E258:E259)/SUM(E151:E152)*100</f>
        <v>50</v>
      </c>
      <c r="F257" s="127">
        <f>SUM(F258:F259)/SUM(F151:F152)*100</f>
        <v>44.444444444444443</v>
      </c>
      <c r="G257" s="127">
        <f t="shared" ref="G257:J257" si="6">SUM(G258:G259)/SUM(G151:G152)*100</f>
        <v>30</v>
      </c>
      <c r="H257" s="127">
        <f t="shared" si="6"/>
        <v>40.74074074074074</v>
      </c>
      <c r="I257" s="127">
        <f t="shared" si="6"/>
        <v>35.483870967741936</v>
      </c>
      <c r="J257" s="125">
        <f t="shared" si="6"/>
        <v>38.461538461538467</v>
      </c>
      <c r="K257" s="194">
        <v>0</v>
      </c>
      <c r="L257" s="127">
        <f t="shared" ref="L257" si="7">SUM(L258:L259)/SUM(L151:L152)*100</f>
        <v>37.5</v>
      </c>
      <c r="M257" s="130">
        <v>0</v>
      </c>
      <c r="N257" s="125">
        <f t="shared" ref="N257" si="8">SUM(N258:N259)/SUM(N151:N152)*100</f>
        <v>38.461538461538467</v>
      </c>
    </row>
    <row r="258" spans="2:14" ht="15" customHeight="1" x14ac:dyDescent="0.35">
      <c r="B258" s="592"/>
      <c r="C258" s="615" t="s">
        <v>2</v>
      </c>
      <c r="D258" s="76" t="s">
        <v>0</v>
      </c>
      <c r="E258" s="48">
        <v>4</v>
      </c>
      <c r="F258" s="18">
        <v>4</v>
      </c>
      <c r="G258" s="18">
        <v>5</v>
      </c>
      <c r="H258" s="18">
        <v>8</v>
      </c>
      <c r="I258" s="18">
        <v>8</v>
      </c>
      <c r="J258" s="19">
        <v>12</v>
      </c>
      <c r="K258" s="55">
        <v>0</v>
      </c>
      <c r="L258" s="17">
        <v>12</v>
      </c>
      <c r="M258" s="18">
        <v>0</v>
      </c>
      <c r="N258" s="19">
        <v>12</v>
      </c>
    </row>
    <row r="259" spans="2:14" ht="15.75" customHeight="1" thickBot="1" x14ac:dyDescent="0.4">
      <c r="B259" s="592"/>
      <c r="C259" s="616"/>
      <c r="D259" s="77" t="s">
        <v>1</v>
      </c>
      <c r="E259" s="45">
        <v>0</v>
      </c>
      <c r="F259" s="22">
        <v>0</v>
      </c>
      <c r="G259" s="22">
        <v>1</v>
      </c>
      <c r="H259" s="22">
        <v>3</v>
      </c>
      <c r="I259" s="22">
        <v>3</v>
      </c>
      <c r="J259" s="61">
        <v>3</v>
      </c>
      <c r="K259" s="78">
        <v>0</v>
      </c>
      <c r="L259" s="25">
        <v>3</v>
      </c>
      <c r="M259" s="26">
        <v>0</v>
      </c>
      <c r="N259" s="27">
        <v>3</v>
      </c>
    </row>
    <row r="260" spans="2:14" ht="15.75" customHeight="1" x14ac:dyDescent="0.35">
      <c r="B260" s="592"/>
      <c r="C260" s="615" t="s">
        <v>25</v>
      </c>
      <c r="D260" s="79" t="s">
        <v>3</v>
      </c>
      <c r="E260" s="48">
        <v>0</v>
      </c>
      <c r="F260" s="14">
        <v>0</v>
      </c>
      <c r="G260" s="14">
        <v>0</v>
      </c>
      <c r="H260" s="14">
        <v>0</v>
      </c>
      <c r="I260" s="14">
        <v>0</v>
      </c>
      <c r="J260" s="32">
        <v>0</v>
      </c>
      <c r="K260" s="80">
        <v>0</v>
      </c>
      <c r="L260" s="31">
        <v>0</v>
      </c>
      <c r="M260" s="14">
        <v>0</v>
      </c>
      <c r="N260" s="32">
        <v>0</v>
      </c>
    </row>
    <row r="261" spans="2:14" ht="15.75" customHeight="1" x14ac:dyDescent="0.35">
      <c r="B261" s="592"/>
      <c r="C261" s="617"/>
      <c r="D261" s="105" t="s">
        <v>5</v>
      </c>
      <c r="E261" s="48">
        <v>0</v>
      </c>
      <c r="F261" s="35">
        <v>0</v>
      </c>
      <c r="G261" s="35">
        <v>0</v>
      </c>
      <c r="H261" s="35">
        <v>0</v>
      </c>
      <c r="I261" s="35">
        <v>0</v>
      </c>
      <c r="J261" s="39">
        <v>0</v>
      </c>
      <c r="K261" s="57">
        <v>0</v>
      </c>
      <c r="L261" s="38">
        <v>0</v>
      </c>
      <c r="M261" s="35">
        <v>0</v>
      </c>
      <c r="N261" s="39">
        <v>0</v>
      </c>
    </row>
    <row r="262" spans="2:14" ht="15.75" customHeight="1" x14ac:dyDescent="0.35">
      <c r="B262" s="592"/>
      <c r="C262" s="617"/>
      <c r="D262" s="105" t="s">
        <v>6</v>
      </c>
      <c r="E262" s="48">
        <v>4</v>
      </c>
      <c r="F262" s="35">
        <v>4</v>
      </c>
      <c r="G262" s="35">
        <v>6</v>
      </c>
      <c r="H262" s="35">
        <v>11</v>
      </c>
      <c r="I262" s="35">
        <v>11</v>
      </c>
      <c r="J262" s="39">
        <v>15</v>
      </c>
      <c r="K262" s="57">
        <v>0</v>
      </c>
      <c r="L262" s="38">
        <v>15</v>
      </c>
      <c r="M262" s="35">
        <v>0</v>
      </c>
      <c r="N262" s="39">
        <v>15</v>
      </c>
    </row>
    <row r="263" spans="2:14" ht="15.75" customHeight="1" thickBot="1" x14ac:dyDescent="0.4">
      <c r="B263" s="592"/>
      <c r="C263" s="616"/>
      <c r="D263" s="108" t="s">
        <v>4</v>
      </c>
      <c r="E263" s="45">
        <v>0</v>
      </c>
      <c r="F263" s="26">
        <v>0</v>
      </c>
      <c r="G263" s="26">
        <v>0</v>
      </c>
      <c r="H263" s="26">
        <v>0</v>
      </c>
      <c r="I263" s="26">
        <v>0</v>
      </c>
      <c r="J263" s="27">
        <v>0</v>
      </c>
      <c r="K263" s="83">
        <v>0</v>
      </c>
      <c r="L263" s="25">
        <v>0</v>
      </c>
      <c r="M263" s="26">
        <v>0</v>
      </c>
      <c r="N263" s="27">
        <v>0</v>
      </c>
    </row>
    <row r="264" spans="2:14" x14ac:dyDescent="0.35">
      <c r="B264" s="592"/>
      <c r="C264" s="615" t="s">
        <v>26</v>
      </c>
      <c r="D264" s="84" t="s">
        <v>7</v>
      </c>
      <c r="E264" s="48">
        <v>0</v>
      </c>
      <c r="F264" s="18">
        <v>0</v>
      </c>
      <c r="G264" s="18">
        <v>0</v>
      </c>
      <c r="H264" s="18">
        <v>1</v>
      </c>
      <c r="I264" s="18">
        <v>1</v>
      </c>
      <c r="J264" s="19">
        <v>1</v>
      </c>
      <c r="K264" s="55">
        <v>0</v>
      </c>
      <c r="L264" s="17">
        <v>1</v>
      </c>
      <c r="M264" s="18">
        <v>0</v>
      </c>
      <c r="N264" s="19">
        <v>1</v>
      </c>
    </row>
    <row r="265" spans="2:14" ht="16.5" customHeight="1" thickBot="1" x14ac:dyDescent="0.4">
      <c r="B265" s="592"/>
      <c r="C265" s="616"/>
      <c r="D265" s="85" t="s">
        <v>8</v>
      </c>
      <c r="E265" s="45">
        <v>4</v>
      </c>
      <c r="F265" s="26">
        <v>4</v>
      </c>
      <c r="G265" s="26">
        <v>6</v>
      </c>
      <c r="H265" s="26">
        <v>10</v>
      </c>
      <c r="I265" s="26">
        <v>10</v>
      </c>
      <c r="J265" s="27">
        <v>14</v>
      </c>
      <c r="K265" s="83">
        <v>0</v>
      </c>
      <c r="L265" s="25">
        <v>14</v>
      </c>
      <c r="M265" s="26">
        <v>0</v>
      </c>
      <c r="N265" s="27">
        <v>14</v>
      </c>
    </row>
    <row r="266" spans="2:14" ht="16.5" customHeight="1" x14ac:dyDescent="0.35">
      <c r="B266" s="592"/>
      <c r="C266" s="618" t="s">
        <v>62</v>
      </c>
      <c r="D266" s="86" t="s">
        <v>29</v>
      </c>
      <c r="E266" s="48">
        <v>0</v>
      </c>
      <c r="F266" s="18">
        <v>0</v>
      </c>
      <c r="G266" s="18">
        <v>0</v>
      </c>
      <c r="H266" s="18">
        <v>2</v>
      </c>
      <c r="I266" s="18">
        <v>2</v>
      </c>
      <c r="J266" s="19">
        <v>2</v>
      </c>
      <c r="K266" s="55">
        <v>0</v>
      </c>
      <c r="L266" s="17">
        <v>2</v>
      </c>
      <c r="M266" s="18">
        <v>0</v>
      </c>
      <c r="N266" s="19">
        <v>2</v>
      </c>
    </row>
    <row r="267" spans="2:14" ht="18.75" customHeight="1" thickBot="1" x14ac:dyDescent="0.4">
      <c r="B267" s="592"/>
      <c r="C267" s="619"/>
      <c r="D267" s="85" t="s">
        <v>30</v>
      </c>
      <c r="E267" s="45">
        <v>4</v>
      </c>
      <c r="F267" s="26">
        <v>4</v>
      </c>
      <c r="G267" s="26">
        <v>6</v>
      </c>
      <c r="H267" s="26">
        <v>9</v>
      </c>
      <c r="I267" s="26">
        <v>9</v>
      </c>
      <c r="J267" s="27">
        <v>13</v>
      </c>
      <c r="K267" s="83">
        <v>0</v>
      </c>
      <c r="L267" s="25">
        <v>13</v>
      </c>
      <c r="M267" s="26">
        <v>0</v>
      </c>
      <c r="N267" s="27">
        <v>13</v>
      </c>
    </row>
    <row r="268" spans="2:14" ht="17.25" customHeight="1" x14ac:dyDescent="0.35">
      <c r="B268" s="592"/>
      <c r="C268" s="615" t="s">
        <v>27</v>
      </c>
      <c r="D268" s="86" t="s">
        <v>31</v>
      </c>
      <c r="E268" s="48">
        <v>0</v>
      </c>
      <c r="F268" s="18">
        <v>0</v>
      </c>
      <c r="G268" s="18">
        <v>0</v>
      </c>
      <c r="H268" s="18">
        <v>0</v>
      </c>
      <c r="I268" s="18">
        <v>0</v>
      </c>
      <c r="J268" s="19">
        <v>0</v>
      </c>
      <c r="K268" s="55">
        <v>0</v>
      </c>
      <c r="L268" s="17">
        <v>0</v>
      </c>
      <c r="M268" s="18">
        <v>0</v>
      </c>
      <c r="N268" s="19">
        <v>0</v>
      </c>
    </row>
    <row r="269" spans="2:14" ht="18" customHeight="1" x14ac:dyDescent="0.35">
      <c r="B269" s="592"/>
      <c r="C269" s="617"/>
      <c r="D269" s="87" t="s">
        <v>32</v>
      </c>
      <c r="E269" s="48">
        <v>0</v>
      </c>
      <c r="F269" s="35">
        <v>0</v>
      </c>
      <c r="G269" s="35">
        <v>0</v>
      </c>
      <c r="H269" s="35">
        <v>2</v>
      </c>
      <c r="I269" s="35">
        <v>2</v>
      </c>
      <c r="J269" s="39">
        <v>2</v>
      </c>
      <c r="K269" s="57">
        <v>0</v>
      </c>
      <c r="L269" s="38">
        <v>2</v>
      </c>
      <c r="M269" s="35">
        <v>0</v>
      </c>
      <c r="N269" s="39">
        <v>2</v>
      </c>
    </row>
    <row r="270" spans="2:14" ht="13.9" thickBot="1" x14ac:dyDescent="0.4">
      <c r="B270" s="592"/>
      <c r="C270" s="619"/>
      <c r="D270" s="88" t="s">
        <v>33</v>
      </c>
      <c r="E270" s="45">
        <v>0</v>
      </c>
      <c r="F270" s="26">
        <v>0</v>
      </c>
      <c r="G270" s="26">
        <v>0</v>
      </c>
      <c r="H270" s="26">
        <v>0</v>
      </c>
      <c r="I270" s="26">
        <v>0</v>
      </c>
      <c r="J270" s="27">
        <v>0</v>
      </c>
      <c r="K270" s="83">
        <v>0</v>
      </c>
      <c r="L270" s="25">
        <v>0</v>
      </c>
      <c r="M270" s="26">
        <v>0</v>
      </c>
      <c r="N270" s="27">
        <v>0</v>
      </c>
    </row>
    <row r="271" spans="2:14" x14ac:dyDescent="0.35">
      <c r="B271" s="592"/>
      <c r="C271" s="615" t="s">
        <v>28</v>
      </c>
      <c r="D271" s="89" t="s">
        <v>34</v>
      </c>
      <c r="E271" s="48">
        <v>0</v>
      </c>
      <c r="F271" s="18">
        <v>0</v>
      </c>
      <c r="G271" s="18">
        <v>0</v>
      </c>
      <c r="H271" s="18">
        <v>0</v>
      </c>
      <c r="I271" s="18">
        <v>0</v>
      </c>
      <c r="J271" s="19">
        <v>0</v>
      </c>
      <c r="K271" s="55">
        <v>0</v>
      </c>
      <c r="L271" s="17">
        <v>0</v>
      </c>
      <c r="M271" s="18">
        <v>0</v>
      </c>
      <c r="N271" s="19">
        <v>0</v>
      </c>
    </row>
    <row r="272" spans="2:14" x14ac:dyDescent="0.35">
      <c r="B272" s="592"/>
      <c r="C272" s="617"/>
      <c r="D272" s="90" t="s">
        <v>36</v>
      </c>
      <c r="E272" s="48">
        <v>0</v>
      </c>
      <c r="F272" s="35">
        <v>0</v>
      </c>
      <c r="G272" s="35">
        <v>0</v>
      </c>
      <c r="H272" s="35">
        <v>2</v>
      </c>
      <c r="I272" s="35">
        <v>2</v>
      </c>
      <c r="J272" s="39">
        <v>2</v>
      </c>
      <c r="K272" s="57">
        <v>0</v>
      </c>
      <c r="L272" s="38">
        <v>2</v>
      </c>
      <c r="M272" s="35">
        <v>0</v>
      </c>
      <c r="N272" s="39">
        <v>2</v>
      </c>
    </row>
    <row r="273" spans="2:14" x14ac:dyDescent="0.35">
      <c r="B273" s="592"/>
      <c r="C273" s="617"/>
      <c r="D273" s="90" t="s">
        <v>35</v>
      </c>
      <c r="E273" s="48">
        <v>0</v>
      </c>
      <c r="F273" s="35">
        <v>0</v>
      </c>
      <c r="G273" s="35">
        <v>0</v>
      </c>
      <c r="H273" s="35">
        <v>0</v>
      </c>
      <c r="I273" s="35">
        <v>0</v>
      </c>
      <c r="J273" s="39">
        <v>0</v>
      </c>
      <c r="K273" s="57">
        <v>0</v>
      </c>
      <c r="L273" s="38">
        <v>0</v>
      </c>
      <c r="M273" s="35">
        <v>0</v>
      </c>
      <c r="N273" s="39">
        <v>0</v>
      </c>
    </row>
    <row r="274" spans="2:14" ht="15.75" customHeight="1" thickBot="1" x14ac:dyDescent="0.4">
      <c r="B274" s="592"/>
      <c r="C274" s="619"/>
      <c r="D274" s="91" t="s">
        <v>37</v>
      </c>
      <c r="E274" s="45">
        <v>0</v>
      </c>
      <c r="F274" s="26">
        <v>0</v>
      </c>
      <c r="G274" s="26">
        <v>0</v>
      </c>
      <c r="H274" s="26">
        <v>0</v>
      </c>
      <c r="I274" s="26">
        <v>0</v>
      </c>
      <c r="J274" s="27">
        <v>0</v>
      </c>
      <c r="K274" s="83">
        <v>0</v>
      </c>
      <c r="L274" s="25">
        <v>0</v>
      </c>
      <c r="M274" s="26">
        <v>0</v>
      </c>
      <c r="N274" s="27">
        <v>0</v>
      </c>
    </row>
    <row r="275" spans="2:14" ht="18.75" customHeight="1" x14ac:dyDescent="0.35">
      <c r="B275" s="592"/>
      <c r="C275" s="615" t="s">
        <v>86</v>
      </c>
      <c r="D275" s="86" t="s">
        <v>29</v>
      </c>
      <c r="E275" s="48">
        <v>4</v>
      </c>
      <c r="F275" s="18">
        <v>4</v>
      </c>
      <c r="G275" s="18">
        <v>6</v>
      </c>
      <c r="H275" s="18">
        <v>11</v>
      </c>
      <c r="I275" s="18">
        <v>11</v>
      </c>
      <c r="J275" s="19">
        <v>15</v>
      </c>
      <c r="K275" s="55">
        <v>0</v>
      </c>
      <c r="L275" s="17">
        <v>15</v>
      </c>
      <c r="M275" s="18">
        <v>0</v>
      </c>
      <c r="N275" s="19">
        <v>15</v>
      </c>
    </row>
    <row r="276" spans="2:14" ht="19.5" customHeight="1" thickBot="1" x14ac:dyDescent="0.4">
      <c r="B276" s="592"/>
      <c r="C276" s="619"/>
      <c r="D276" s="88" t="s">
        <v>30</v>
      </c>
      <c r="E276" s="45">
        <v>0</v>
      </c>
      <c r="F276" s="26">
        <v>0</v>
      </c>
      <c r="G276" s="63">
        <v>0</v>
      </c>
      <c r="H276" s="63">
        <v>0</v>
      </c>
      <c r="I276" s="63">
        <v>0</v>
      </c>
      <c r="J276" s="27">
        <v>0</v>
      </c>
      <c r="K276" s="45">
        <v>0</v>
      </c>
      <c r="L276" s="66">
        <v>0</v>
      </c>
      <c r="M276" s="63">
        <v>0</v>
      </c>
      <c r="N276" s="27">
        <v>0</v>
      </c>
    </row>
    <row r="277" spans="2:14" ht="15.75" customHeight="1" x14ac:dyDescent="0.35">
      <c r="B277" s="592"/>
      <c r="C277" s="615" t="s">
        <v>85</v>
      </c>
      <c r="D277" s="89" t="s">
        <v>72</v>
      </c>
      <c r="E277" s="48">
        <v>4</v>
      </c>
      <c r="F277" s="18">
        <v>4</v>
      </c>
      <c r="G277" s="18">
        <v>4</v>
      </c>
      <c r="H277" s="18">
        <v>4</v>
      </c>
      <c r="I277" s="18">
        <v>4</v>
      </c>
      <c r="J277" s="19">
        <v>8</v>
      </c>
      <c r="K277" s="55">
        <v>0</v>
      </c>
      <c r="L277" s="17">
        <v>8</v>
      </c>
      <c r="M277" s="18">
        <v>0</v>
      </c>
      <c r="N277" s="19">
        <v>8</v>
      </c>
    </row>
    <row r="278" spans="2:14" ht="20.25" customHeight="1" thickBot="1" x14ac:dyDescent="0.4">
      <c r="B278" s="592"/>
      <c r="C278" s="619"/>
      <c r="D278" s="88" t="s">
        <v>73</v>
      </c>
      <c r="E278" s="45">
        <v>0</v>
      </c>
      <c r="F278" s="26">
        <v>0</v>
      </c>
      <c r="G278" s="26">
        <v>2</v>
      </c>
      <c r="H278" s="26">
        <v>7</v>
      </c>
      <c r="I278" s="26">
        <v>7</v>
      </c>
      <c r="J278" s="27">
        <v>7</v>
      </c>
      <c r="K278" s="83">
        <v>0</v>
      </c>
      <c r="L278" s="25">
        <v>7</v>
      </c>
      <c r="M278" s="26">
        <v>0</v>
      </c>
      <c r="N278" s="27">
        <v>7</v>
      </c>
    </row>
    <row r="279" spans="2:14" ht="18.600000000000001" customHeight="1" x14ac:dyDescent="0.35">
      <c r="B279" s="592"/>
      <c r="C279" s="620" t="s">
        <v>89</v>
      </c>
      <c r="D279" s="89" t="s">
        <v>248</v>
      </c>
      <c r="E279" s="48">
        <v>0</v>
      </c>
      <c r="F279" s="18">
        <v>0</v>
      </c>
      <c r="G279" s="18">
        <v>0</v>
      </c>
      <c r="H279" s="18">
        <v>0</v>
      </c>
      <c r="I279" s="18">
        <v>0</v>
      </c>
      <c r="J279" s="19">
        <v>0</v>
      </c>
      <c r="K279" s="55">
        <v>0</v>
      </c>
      <c r="L279" s="17">
        <v>0</v>
      </c>
      <c r="M279" s="18">
        <v>0</v>
      </c>
      <c r="N279" s="19">
        <v>0</v>
      </c>
    </row>
    <row r="280" spans="2:14" ht="18" customHeight="1" x14ac:dyDescent="0.35">
      <c r="B280" s="592"/>
      <c r="C280" s="621"/>
      <c r="D280" s="90" t="s">
        <v>249</v>
      </c>
      <c r="E280" s="48">
        <v>4</v>
      </c>
      <c r="F280" s="18">
        <v>4</v>
      </c>
      <c r="G280" s="18">
        <v>6</v>
      </c>
      <c r="H280" s="18">
        <v>11</v>
      </c>
      <c r="I280" s="18">
        <v>11</v>
      </c>
      <c r="J280" s="19">
        <v>15</v>
      </c>
      <c r="K280" s="55">
        <v>0</v>
      </c>
      <c r="L280" s="17">
        <v>15</v>
      </c>
      <c r="M280" s="18">
        <v>0</v>
      </c>
      <c r="N280" s="19">
        <v>15</v>
      </c>
    </row>
    <row r="281" spans="2:14" ht="17.45" customHeight="1" x14ac:dyDescent="0.35">
      <c r="B281" s="592"/>
      <c r="C281" s="621"/>
      <c r="D281" s="90" t="s">
        <v>93</v>
      </c>
      <c r="E281" s="48">
        <v>0</v>
      </c>
      <c r="F281" s="18">
        <v>0</v>
      </c>
      <c r="G281" s="18">
        <v>0</v>
      </c>
      <c r="H281" s="18">
        <v>0</v>
      </c>
      <c r="I281" s="18">
        <v>0</v>
      </c>
      <c r="J281" s="19">
        <v>0</v>
      </c>
      <c r="K281" s="55">
        <v>0</v>
      </c>
      <c r="L281" s="17">
        <v>0</v>
      </c>
      <c r="M281" s="18">
        <v>0</v>
      </c>
      <c r="N281" s="19">
        <v>0</v>
      </c>
    </row>
    <row r="282" spans="2:14" ht="15.6" customHeight="1" x14ac:dyDescent="0.35">
      <c r="B282" s="592"/>
      <c r="C282" s="621"/>
      <c r="D282" s="90" t="s">
        <v>94</v>
      </c>
      <c r="E282" s="48">
        <v>0</v>
      </c>
      <c r="F282" s="18">
        <v>0</v>
      </c>
      <c r="G282" s="18">
        <v>0</v>
      </c>
      <c r="H282" s="18">
        <v>0</v>
      </c>
      <c r="I282" s="18">
        <v>0</v>
      </c>
      <c r="J282" s="19">
        <v>0</v>
      </c>
      <c r="K282" s="55">
        <v>0</v>
      </c>
      <c r="L282" s="17">
        <v>0</v>
      </c>
      <c r="M282" s="18">
        <v>0</v>
      </c>
      <c r="N282" s="19">
        <v>0</v>
      </c>
    </row>
    <row r="283" spans="2:14" ht="15.95" customHeight="1" x14ac:dyDescent="0.35">
      <c r="B283" s="592"/>
      <c r="C283" s="621"/>
      <c r="D283" s="90" t="s">
        <v>95</v>
      </c>
      <c r="E283" s="48">
        <v>0</v>
      </c>
      <c r="F283" s="18">
        <v>0</v>
      </c>
      <c r="G283" s="18">
        <v>0</v>
      </c>
      <c r="H283" s="18">
        <v>0</v>
      </c>
      <c r="I283" s="18">
        <v>0</v>
      </c>
      <c r="J283" s="19">
        <v>0</v>
      </c>
      <c r="K283" s="55">
        <v>0</v>
      </c>
      <c r="L283" s="17">
        <v>0</v>
      </c>
      <c r="M283" s="18">
        <v>0</v>
      </c>
      <c r="N283" s="19">
        <v>0</v>
      </c>
    </row>
    <row r="284" spans="2:14" ht="15.95" customHeight="1" x14ac:dyDescent="0.35">
      <c r="B284" s="592"/>
      <c r="C284" s="621"/>
      <c r="D284" s="90" t="s">
        <v>96</v>
      </c>
      <c r="E284" s="48">
        <v>0</v>
      </c>
      <c r="F284" s="18">
        <v>0</v>
      </c>
      <c r="G284" s="18">
        <v>0</v>
      </c>
      <c r="H284" s="18">
        <v>0</v>
      </c>
      <c r="I284" s="18">
        <v>0</v>
      </c>
      <c r="J284" s="19">
        <v>0</v>
      </c>
      <c r="K284" s="55">
        <v>0</v>
      </c>
      <c r="L284" s="17">
        <v>0</v>
      </c>
      <c r="M284" s="18">
        <v>0</v>
      </c>
      <c r="N284" s="19">
        <v>0</v>
      </c>
    </row>
    <row r="285" spans="2:14" ht="14.1" customHeight="1" x14ac:dyDescent="0.35">
      <c r="B285" s="592"/>
      <c r="C285" s="621"/>
      <c r="D285" s="90" t="s">
        <v>97</v>
      </c>
      <c r="E285" s="48">
        <v>0</v>
      </c>
      <c r="F285" s="18">
        <v>0</v>
      </c>
      <c r="G285" s="18">
        <v>0</v>
      </c>
      <c r="H285" s="18">
        <v>0</v>
      </c>
      <c r="I285" s="18">
        <v>0</v>
      </c>
      <c r="J285" s="19">
        <v>0</v>
      </c>
      <c r="K285" s="55">
        <v>0</v>
      </c>
      <c r="L285" s="17">
        <v>0</v>
      </c>
      <c r="M285" s="18">
        <v>0</v>
      </c>
      <c r="N285" s="19">
        <v>0</v>
      </c>
    </row>
    <row r="286" spans="2:14" ht="15.75" customHeight="1" thickBot="1" x14ac:dyDescent="0.4">
      <c r="B286" s="592"/>
      <c r="C286" s="622"/>
      <c r="D286" s="91" t="s">
        <v>98</v>
      </c>
      <c r="E286" s="45">
        <v>0</v>
      </c>
      <c r="F286" s="26">
        <v>0</v>
      </c>
      <c r="G286" s="63">
        <v>0</v>
      </c>
      <c r="H286" s="63">
        <v>0</v>
      </c>
      <c r="I286" s="63">
        <v>0</v>
      </c>
      <c r="J286" s="27">
        <v>0</v>
      </c>
      <c r="K286" s="45">
        <v>0</v>
      </c>
      <c r="L286" s="66">
        <v>0</v>
      </c>
      <c r="M286" s="63">
        <v>0</v>
      </c>
      <c r="N286" s="27">
        <v>0</v>
      </c>
    </row>
    <row r="287" spans="2:14" ht="20.25" customHeight="1" x14ac:dyDescent="0.35">
      <c r="B287" s="592"/>
      <c r="C287" s="620" t="s">
        <v>90</v>
      </c>
      <c r="D287" s="346" t="s">
        <v>87</v>
      </c>
      <c r="E287" s="344">
        <v>0</v>
      </c>
      <c r="F287" s="343">
        <v>0</v>
      </c>
      <c r="G287" s="344">
        <v>0</v>
      </c>
      <c r="H287" s="344">
        <v>0</v>
      </c>
      <c r="I287" s="344">
        <v>0</v>
      </c>
      <c r="J287" s="345">
        <v>0</v>
      </c>
      <c r="K287" s="343">
        <v>0</v>
      </c>
      <c r="L287" s="347">
        <v>0</v>
      </c>
      <c r="M287" s="344">
        <v>0</v>
      </c>
      <c r="N287" s="345">
        <v>0</v>
      </c>
    </row>
    <row r="288" spans="2:14" ht="18.75" customHeight="1" thickBot="1" x14ac:dyDescent="0.4">
      <c r="B288" s="592"/>
      <c r="C288" s="622"/>
      <c r="D288" s="91" t="s">
        <v>88</v>
      </c>
      <c r="E288" s="348">
        <v>0</v>
      </c>
      <c r="F288" s="349">
        <v>0</v>
      </c>
      <c r="G288" s="350">
        <v>0</v>
      </c>
      <c r="H288" s="350">
        <v>0</v>
      </c>
      <c r="I288" s="350">
        <v>0</v>
      </c>
      <c r="J288" s="351">
        <v>0</v>
      </c>
      <c r="K288" s="352">
        <v>0</v>
      </c>
      <c r="L288" s="353">
        <v>0</v>
      </c>
      <c r="M288" s="350">
        <v>0</v>
      </c>
      <c r="N288" s="351">
        <v>0</v>
      </c>
    </row>
    <row r="289" spans="1:53" ht="15.75" customHeight="1" x14ac:dyDescent="0.35">
      <c r="B289" s="592"/>
      <c r="C289" s="620" t="s">
        <v>91</v>
      </c>
      <c r="D289" s="86" t="s">
        <v>29</v>
      </c>
      <c r="E289" s="16">
        <v>0</v>
      </c>
      <c r="F289" s="14">
        <v>0</v>
      </c>
      <c r="G289" s="14">
        <v>0</v>
      </c>
      <c r="H289" s="14">
        <v>0</v>
      </c>
      <c r="I289" s="14">
        <v>0</v>
      </c>
      <c r="J289" s="32">
        <v>0</v>
      </c>
      <c r="K289" s="80">
        <v>0</v>
      </c>
      <c r="L289" s="31">
        <v>0</v>
      </c>
      <c r="M289" s="14">
        <v>0</v>
      </c>
      <c r="N289" s="32">
        <v>0</v>
      </c>
    </row>
    <row r="290" spans="1:53" ht="15.75" customHeight="1" thickBot="1" x14ac:dyDescent="0.4">
      <c r="B290" s="592"/>
      <c r="C290" s="622"/>
      <c r="D290" s="91" t="s">
        <v>30</v>
      </c>
      <c r="E290" s="126">
        <v>0</v>
      </c>
      <c r="F290" s="26">
        <v>0</v>
      </c>
      <c r="G290" s="63">
        <v>0</v>
      </c>
      <c r="H290" s="63">
        <v>0</v>
      </c>
      <c r="I290" s="63">
        <v>0</v>
      </c>
      <c r="J290" s="27">
        <v>0</v>
      </c>
      <c r="K290" s="45">
        <v>0</v>
      </c>
      <c r="L290" s="66">
        <v>0</v>
      </c>
      <c r="M290" s="63">
        <v>0</v>
      </c>
      <c r="N290" s="27">
        <v>0</v>
      </c>
    </row>
    <row r="291" spans="1:53" ht="15.75" customHeight="1" x14ac:dyDescent="0.35">
      <c r="B291" s="592"/>
      <c r="C291" s="620" t="s">
        <v>92</v>
      </c>
      <c r="D291" s="346" t="s">
        <v>199</v>
      </c>
      <c r="E291" s="16">
        <v>0</v>
      </c>
      <c r="F291" s="18">
        <v>0</v>
      </c>
      <c r="G291" s="18">
        <v>0</v>
      </c>
      <c r="H291" s="18">
        <v>0</v>
      </c>
      <c r="I291" s="18">
        <v>0</v>
      </c>
      <c r="J291" s="18">
        <v>0</v>
      </c>
      <c r="K291" s="18">
        <v>0</v>
      </c>
      <c r="L291" s="17">
        <v>0</v>
      </c>
      <c r="M291" s="18">
        <v>0</v>
      </c>
      <c r="N291" s="32">
        <v>0</v>
      </c>
    </row>
    <row r="292" spans="1:53" ht="15.75" customHeight="1" x14ac:dyDescent="0.35">
      <c r="B292" s="592"/>
      <c r="C292" s="621"/>
      <c r="D292" s="354" t="s">
        <v>215</v>
      </c>
      <c r="E292" s="37">
        <v>0</v>
      </c>
      <c r="F292" s="35">
        <v>0</v>
      </c>
      <c r="G292" s="35">
        <v>0</v>
      </c>
      <c r="H292" s="35">
        <v>0</v>
      </c>
      <c r="I292" s="35">
        <v>0</v>
      </c>
      <c r="J292" s="35">
        <v>0</v>
      </c>
      <c r="K292" s="35">
        <v>0</v>
      </c>
      <c r="L292" s="38">
        <v>0</v>
      </c>
      <c r="M292" s="35">
        <v>0</v>
      </c>
      <c r="N292" s="39">
        <v>0</v>
      </c>
    </row>
    <row r="293" spans="1:53" ht="15.75" customHeight="1" thickBot="1" x14ac:dyDescent="0.4">
      <c r="B293" s="592"/>
      <c r="C293" s="621"/>
      <c r="D293" s="355" t="s">
        <v>222</v>
      </c>
      <c r="E293" s="45">
        <v>4</v>
      </c>
      <c r="F293" s="26">
        <v>4</v>
      </c>
      <c r="G293" s="26">
        <v>4</v>
      </c>
      <c r="H293" s="26">
        <v>4</v>
      </c>
      <c r="I293" s="26">
        <v>4</v>
      </c>
      <c r="J293" s="26">
        <v>8</v>
      </c>
      <c r="K293" s="26">
        <v>0</v>
      </c>
      <c r="L293" s="25">
        <v>8</v>
      </c>
      <c r="M293" s="26">
        <v>0</v>
      </c>
      <c r="N293" s="27">
        <v>8</v>
      </c>
    </row>
    <row r="294" spans="1:53" ht="18.75" customHeight="1" x14ac:dyDescent="0.35">
      <c r="B294" s="592"/>
      <c r="C294" s="627"/>
      <c r="D294" s="356" t="s">
        <v>201</v>
      </c>
      <c r="E294" s="48">
        <v>0</v>
      </c>
      <c r="F294" s="18">
        <v>0</v>
      </c>
      <c r="G294" s="18">
        <v>0</v>
      </c>
      <c r="H294" s="18">
        <v>0</v>
      </c>
      <c r="I294" s="18">
        <v>0</v>
      </c>
      <c r="J294" s="18">
        <v>0</v>
      </c>
      <c r="K294" s="18">
        <v>0</v>
      </c>
      <c r="L294" s="18">
        <v>0</v>
      </c>
      <c r="M294" s="18">
        <v>0</v>
      </c>
      <c r="N294" s="19">
        <v>0</v>
      </c>
    </row>
    <row r="295" spans="1:53" ht="15.75" customHeight="1" x14ac:dyDescent="0.35">
      <c r="B295" s="592"/>
      <c r="C295" s="627"/>
      <c r="D295" s="357" t="s">
        <v>202</v>
      </c>
      <c r="E295" s="48">
        <v>0</v>
      </c>
      <c r="F295" s="18">
        <v>0</v>
      </c>
      <c r="G295" s="18">
        <v>0</v>
      </c>
      <c r="H295" s="18">
        <v>0</v>
      </c>
      <c r="I295" s="18">
        <v>0</v>
      </c>
      <c r="J295" s="18">
        <v>0</v>
      </c>
      <c r="K295" s="18">
        <v>0</v>
      </c>
      <c r="L295" s="18">
        <v>0</v>
      </c>
      <c r="M295" s="18">
        <v>0</v>
      </c>
      <c r="N295" s="19">
        <v>0</v>
      </c>
    </row>
    <row r="296" spans="1:53" ht="16.5" customHeight="1" x14ac:dyDescent="0.35">
      <c r="B296" s="592"/>
      <c r="C296" s="627"/>
      <c r="D296" s="357" t="s">
        <v>223</v>
      </c>
      <c r="E296" s="48">
        <v>0</v>
      </c>
      <c r="F296" s="18">
        <v>0</v>
      </c>
      <c r="G296" s="18">
        <v>2</v>
      </c>
      <c r="H296" s="18">
        <v>7</v>
      </c>
      <c r="I296" s="18">
        <v>7</v>
      </c>
      <c r="J296" s="18">
        <v>7</v>
      </c>
      <c r="K296" s="18">
        <v>0</v>
      </c>
      <c r="L296" s="18">
        <v>7</v>
      </c>
      <c r="M296" s="18">
        <v>0</v>
      </c>
      <c r="N296" s="19">
        <v>7</v>
      </c>
    </row>
    <row r="297" spans="1:53" ht="16.5" customHeight="1" x14ac:dyDescent="0.35">
      <c r="B297" s="592"/>
      <c r="C297" s="627"/>
      <c r="D297" s="357" t="s">
        <v>216</v>
      </c>
      <c r="E297" s="48">
        <v>0</v>
      </c>
      <c r="F297" s="18">
        <v>0</v>
      </c>
      <c r="G297" s="18">
        <v>0</v>
      </c>
      <c r="H297" s="18">
        <v>0</v>
      </c>
      <c r="I297" s="18">
        <v>0</v>
      </c>
      <c r="J297" s="18">
        <v>0</v>
      </c>
      <c r="K297" s="18">
        <v>0</v>
      </c>
      <c r="L297" s="18">
        <v>0</v>
      </c>
      <c r="M297" s="18">
        <v>0</v>
      </c>
      <c r="N297" s="19">
        <v>0</v>
      </c>
    </row>
    <row r="298" spans="1:53" ht="15" customHeight="1" thickBot="1" x14ac:dyDescent="0.4">
      <c r="B298" s="592"/>
      <c r="C298" s="622"/>
      <c r="D298" s="325" t="s">
        <v>217</v>
      </c>
      <c r="E298" s="45">
        <v>0</v>
      </c>
      <c r="F298" s="26">
        <v>0</v>
      </c>
      <c r="G298" s="26">
        <v>0</v>
      </c>
      <c r="H298" s="26">
        <v>0</v>
      </c>
      <c r="I298" s="26">
        <v>0</v>
      </c>
      <c r="J298" s="27">
        <v>0</v>
      </c>
      <c r="K298" s="83">
        <v>0</v>
      </c>
      <c r="L298" s="25">
        <v>0</v>
      </c>
      <c r="M298" s="26">
        <v>0</v>
      </c>
      <c r="N298" s="27">
        <v>0</v>
      </c>
    </row>
    <row r="299" spans="1:53" ht="15.75" customHeight="1" x14ac:dyDescent="0.35">
      <c r="B299" s="592"/>
      <c r="C299" s="615" t="s">
        <v>81</v>
      </c>
      <c r="D299" s="86" t="s">
        <v>82</v>
      </c>
      <c r="E299" s="48">
        <v>0</v>
      </c>
      <c r="F299" s="18">
        <v>0</v>
      </c>
      <c r="G299" s="18">
        <v>0</v>
      </c>
      <c r="H299" s="18">
        <v>0</v>
      </c>
      <c r="I299" s="18">
        <v>0</v>
      </c>
      <c r="J299" s="19">
        <v>0</v>
      </c>
      <c r="K299" s="55">
        <v>0</v>
      </c>
      <c r="L299" s="17">
        <v>0</v>
      </c>
      <c r="M299" s="18">
        <v>0</v>
      </c>
      <c r="N299" s="19">
        <v>0</v>
      </c>
    </row>
    <row r="300" spans="1:53" ht="17.100000000000001" customHeight="1" x14ac:dyDescent="0.35">
      <c r="B300" s="592"/>
      <c r="C300" s="621"/>
      <c r="D300" s="90" t="s">
        <v>83</v>
      </c>
      <c r="E300" s="48">
        <v>0</v>
      </c>
      <c r="F300" s="18">
        <v>0</v>
      </c>
      <c r="G300" s="18">
        <v>2</v>
      </c>
      <c r="H300" s="18">
        <v>7</v>
      </c>
      <c r="I300" s="18">
        <v>7</v>
      </c>
      <c r="J300" s="19">
        <v>7</v>
      </c>
      <c r="K300" s="55">
        <v>0</v>
      </c>
      <c r="L300" s="17">
        <v>7</v>
      </c>
      <c r="M300" s="18">
        <v>0</v>
      </c>
      <c r="N300" s="19">
        <v>7</v>
      </c>
    </row>
    <row r="301" spans="1:53" ht="16.5" customHeight="1" thickBot="1" x14ac:dyDescent="0.4">
      <c r="B301" s="593"/>
      <c r="C301" s="616"/>
      <c r="D301" s="88" t="s">
        <v>84</v>
      </c>
      <c r="E301" s="48">
        <v>4</v>
      </c>
      <c r="F301" s="35">
        <v>4</v>
      </c>
      <c r="G301" s="26">
        <v>4</v>
      </c>
      <c r="H301" s="26">
        <v>4</v>
      </c>
      <c r="I301" s="26">
        <v>4</v>
      </c>
      <c r="J301" s="27">
        <v>8</v>
      </c>
      <c r="K301" s="83">
        <v>0</v>
      </c>
      <c r="L301" s="25">
        <v>8</v>
      </c>
      <c r="M301" s="26">
        <v>0</v>
      </c>
      <c r="N301" s="27">
        <v>8</v>
      </c>
    </row>
    <row r="302" spans="1:53" s="270" customFormat="1" ht="11.25" customHeight="1" thickBot="1" x14ac:dyDescent="0.4">
      <c r="A302" s="264"/>
      <c r="B302" s="266"/>
      <c r="C302" s="267"/>
      <c r="D302" s="267"/>
      <c r="E302" s="268"/>
      <c r="F302" s="268"/>
      <c r="G302" s="268"/>
      <c r="H302" s="268"/>
      <c r="I302" s="268"/>
      <c r="J302" s="268"/>
      <c r="K302" s="268"/>
      <c r="L302" s="269"/>
      <c r="M302" s="268"/>
      <c r="N302" s="268"/>
      <c r="O302" s="264"/>
      <c r="P302" s="264"/>
      <c r="Q302" s="264"/>
      <c r="R302" s="264"/>
      <c r="S302" s="264"/>
      <c r="T302" s="264"/>
      <c r="U302" s="264"/>
      <c r="V302" s="264"/>
      <c r="W302" s="264"/>
      <c r="X302" s="264"/>
      <c r="Y302" s="264"/>
      <c r="Z302" s="264"/>
      <c r="AA302" s="264"/>
      <c r="AB302" s="264"/>
      <c r="AC302" s="264"/>
      <c r="AD302" s="264"/>
      <c r="AE302" s="264"/>
      <c r="AF302" s="264"/>
      <c r="AG302" s="264"/>
      <c r="AH302" s="264"/>
      <c r="AI302" s="264"/>
      <c r="AJ302" s="264"/>
      <c r="AK302" s="264"/>
      <c r="AL302" s="264"/>
      <c r="AM302" s="264"/>
      <c r="AN302" s="264"/>
      <c r="AO302" s="264"/>
      <c r="AP302" s="264"/>
      <c r="AQ302" s="264"/>
      <c r="AR302" s="264"/>
      <c r="AS302" s="264"/>
      <c r="AT302" s="264"/>
      <c r="AU302" s="264"/>
      <c r="AV302" s="264"/>
      <c r="AW302" s="264"/>
      <c r="AX302" s="264"/>
      <c r="AY302" s="264"/>
      <c r="AZ302" s="264"/>
      <c r="BA302" s="264"/>
    </row>
    <row r="303" spans="1:53" ht="57.6" customHeight="1" thickBot="1" x14ac:dyDescent="0.55000000000000004">
      <c r="B303" s="205" t="s">
        <v>9</v>
      </c>
      <c r="C303" s="205" t="s">
        <v>51</v>
      </c>
      <c r="D303" s="208" t="s">
        <v>52</v>
      </c>
      <c r="E303" s="73" t="s">
        <v>192</v>
      </c>
      <c r="F303" s="7" t="s">
        <v>193</v>
      </c>
      <c r="G303" s="7" t="s">
        <v>194</v>
      </c>
      <c r="H303" s="7" t="s">
        <v>195</v>
      </c>
      <c r="I303" s="7" t="s">
        <v>196</v>
      </c>
      <c r="J303" s="8" t="s">
        <v>197</v>
      </c>
      <c r="K303" s="74" t="s">
        <v>23</v>
      </c>
      <c r="L303" s="75" t="s">
        <v>21</v>
      </c>
      <c r="M303" s="74" t="s">
        <v>22</v>
      </c>
      <c r="N303" s="8" t="s">
        <v>24</v>
      </c>
    </row>
    <row r="304" spans="1:53" ht="20.45" customHeight="1" thickBot="1" x14ac:dyDescent="0.4">
      <c r="B304" s="591" t="s">
        <v>60</v>
      </c>
      <c r="C304" s="116" t="s">
        <v>207</v>
      </c>
      <c r="D304" s="117" t="s">
        <v>204</v>
      </c>
      <c r="E304" s="358" t="str">
        <f>SUM(E258,E259)/GCD(SUM(E258,E259),SUM(E183,E184,E206,E207,E233,E234))&amp;":"&amp;SUM(E183,E184,E206,E207,E233,E234)/GCD(SUM(E258,E259),SUM(E183,E184,E206,E207,E233,E234))</f>
        <v>1:1</v>
      </c>
      <c r="F304" s="358" t="str">
        <f t="shared" ref="F304:N304" si="9">SUM(F258,F259)/GCD(SUM(F258,F259),SUM(F183,F184,F206,F207,F233,F234))&amp;":"&amp;SUM(F183,F184,F206,F207,F233,F234)/GCD(SUM(F258,F259),SUM(F183,F184,F206,F207,F233,F234))</f>
        <v>4:5</v>
      </c>
      <c r="G304" s="358" t="str">
        <f t="shared" si="9"/>
        <v>3:7</v>
      </c>
      <c r="H304" s="358" t="str">
        <f t="shared" si="9"/>
        <v>11:16</v>
      </c>
      <c r="I304" s="358" t="str">
        <f t="shared" si="9"/>
        <v>11:20</v>
      </c>
      <c r="J304" s="359" t="str">
        <f t="shared" si="9"/>
        <v>5:8</v>
      </c>
      <c r="K304" s="360" t="e">
        <f t="shared" si="9"/>
        <v>#DIV/0!</v>
      </c>
      <c r="L304" s="358" t="str">
        <f t="shared" si="9"/>
        <v>5:8</v>
      </c>
      <c r="M304" s="358" t="e">
        <f t="shared" si="9"/>
        <v>#DIV/0!</v>
      </c>
      <c r="N304" s="361" t="str">
        <f t="shared" si="9"/>
        <v>5:8</v>
      </c>
    </row>
    <row r="305" spans="2:14" ht="15" customHeight="1" x14ac:dyDescent="0.35">
      <c r="B305" s="592"/>
      <c r="C305" s="615" t="s">
        <v>2</v>
      </c>
      <c r="D305" s="76" t="s">
        <v>0</v>
      </c>
      <c r="E305" s="147"/>
      <c r="F305" s="148"/>
      <c r="G305" s="148"/>
      <c r="H305" s="148"/>
      <c r="I305" s="148"/>
      <c r="J305" s="149"/>
      <c r="K305" s="55"/>
      <c r="L305" s="17"/>
      <c r="M305" s="18"/>
      <c r="N305" s="19"/>
    </row>
    <row r="306" spans="2:14" ht="15.75" customHeight="1" thickBot="1" x14ac:dyDescent="0.4">
      <c r="B306" s="592"/>
      <c r="C306" s="616"/>
      <c r="D306" s="77" t="s">
        <v>1</v>
      </c>
      <c r="E306" s="150"/>
      <c r="F306" s="151"/>
      <c r="G306" s="151"/>
      <c r="H306" s="22"/>
      <c r="I306" s="22"/>
      <c r="J306" s="61"/>
      <c r="K306" s="78"/>
      <c r="L306" s="25"/>
      <c r="M306" s="26"/>
      <c r="N306" s="27"/>
    </row>
    <row r="307" spans="2:14" ht="15.75" customHeight="1" x14ac:dyDescent="0.35">
      <c r="B307" s="592"/>
      <c r="C307" s="615" t="s">
        <v>25</v>
      </c>
      <c r="D307" s="79" t="s">
        <v>3</v>
      </c>
      <c r="E307" s="152"/>
      <c r="F307" s="153"/>
      <c r="G307" s="153"/>
      <c r="H307" s="14"/>
      <c r="I307" s="14"/>
      <c r="J307" s="32"/>
      <c r="K307" s="80"/>
      <c r="L307" s="31"/>
      <c r="M307" s="14"/>
      <c r="N307" s="32"/>
    </row>
    <row r="308" spans="2:14" ht="15.75" customHeight="1" x14ac:dyDescent="0.35">
      <c r="B308" s="592"/>
      <c r="C308" s="617"/>
      <c r="D308" s="105" t="s">
        <v>5</v>
      </c>
      <c r="E308" s="154"/>
      <c r="F308" s="155"/>
      <c r="G308" s="155"/>
      <c r="H308" s="35"/>
      <c r="I308" s="35"/>
      <c r="J308" s="39"/>
      <c r="K308" s="57"/>
      <c r="L308" s="38"/>
      <c r="M308" s="35"/>
      <c r="N308" s="39"/>
    </row>
    <row r="309" spans="2:14" ht="15.75" customHeight="1" x14ac:dyDescent="0.35">
      <c r="B309" s="592"/>
      <c r="C309" s="617"/>
      <c r="D309" s="105" t="s">
        <v>6</v>
      </c>
      <c r="E309" s="154"/>
      <c r="F309" s="155"/>
      <c r="G309" s="155"/>
      <c r="H309" s="35"/>
      <c r="I309" s="35"/>
      <c r="J309" s="39"/>
      <c r="K309" s="57"/>
      <c r="L309" s="38"/>
      <c r="M309" s="35"/>
      <c r="N309" s="39"/>
    </row>
    <row r="310" spans="2:14" ht="15.75" customHeight="1" thickBot="1" x14ac:dyDescent="0.4">
      <c r="B310" s="592"/>
      <c r="C310" s="616"/>
      <c r="D310" s="108" t="s">
        <v>4</v>
      </c>
      <c r="E310" s="156"/>
      <c r="F310" s="157"/>
      <c r="G310" s="157"/>
      <c r="H310" s="26"/>
      <c r="I310" s="26"/>
      <c r="J310" s="158"/>
      <c r="K310" s="83"/>
      <c r="L310" s="25"/>
      <c r="M310" s="26"/>
      <c r="N310" s="27"/>
    </row>
    <row r="311" spans="2:14" x14ac:dyDescent="0.35">
      <c r="B311" s="592"/>
      <c r="C311" s="615" t="s">
        <v>26</v>
      </c>
      <c r="D311" s="84" t="s">
        <v>7</v>
      </c>
      <c r="E311" s="147"/>
      <c r="F311" s="148"/>
      <c r="G311" s="148"/>
      <c r="H311" s="18"/>
      <c r="I311" s="18"/>
      <c r="J311" s="19"/>
      <c r="K311" s="55"/>
      <c r="L311" s="17"/>
      <c r="M311" s="18"/>
      <c r="N311" s="19"/>
    </row>
    <row r="312" spans="2:14" ht="16.5" customHeight="1" thickBot="1" x14ac:dyDescent="0.4">
      <c r="B312" s="592"/>
      <c r="C312" s="616"/>
      <c r="D312" s="85" t="s">
        <v>8</v>
      </c>
      <c r="E312" s="156"/>
      <c r="F312" s="157"/>
      <c r="G312" s="157"/>
      <c r="H312" s="26"/>
      <c r="I312" s="26"/>
      <c r="J312" s="27"/>
      <c r="K312" s="83"/>
      <c r="L312" s="25"/>
      <c r="M312" s="26"/>
      <c r="N312" s="27"/>
    </row>
    <row r="313" spans="2:14" ht="16.5" customHeight="1" x14ac:dyDescent="0.35">
      <c r="B313" s="592"/>
      <c r="C313" s="618" t="s">
        <v>62</v>
      </c>
      <c r="D313" s="86" t="s">
        <v>29</v>
      </c>
      <c r="E313" s="147"/>
      <c r="F313" s="148"/>
      <c r="G313" s="148"/>
      <c r="H313" s="18"/>
      <c r="I313" s="18"/>
      <c r="J313" s="19"/>
      <c r="K313" s="55"/>
      <c r="L313" s="17"/>
      <c r="M313" s="18"/>
      <c r="N313" s="19"/>
    </row>
    <row r="314" spans="2:14" ht="12" customHeight="1" thickBot="1" x14ac:dyDescent="0.4">
      <c r="B314" s="592"/>
      <c r="C314" s="619"/>
      <c r="D314" s="85" t="s">
        <v>30</v>
      </c>
      <c r="E314" s="156"/>
      <c r="F314" s="157"/>
      <c r="G314" s="157"/>
      <c r="H314" s="26"/>
      <c r="I314" s="26"/>
      <c r="J314" s="27"/>
      <c r="K314" s="83"/>
      <c r="L314" s="25"/>
      <c r="M314" s="26"/>
      <c r="N314" s="27"/>
    </row>
    <row r="315" spans="2:14" ht="12" customHeight="1" x14ac:dyDescent="0.35">
      <c r="B315" s="592"/>
      <c r="C315" s="615" t="s">
        <v>27</v>
      </c>
      <c r="D315" s="86" t="s">
        <v>31</v>
      </c>
      <c r="E315" s="147"/>
      <c r="F315" s="148"/>
      <c r="G315" s="148"/>
      <c r="H315" s="18"/>
      <c r="I315" s="18"/>
      <c r="J315" s="19"/>
      <c r="K315" s="55"/>
      <c r="L315" s="17"/>
      <c r="M315" s="18"/>
      <c r="N315" s="19"/>
    </row>
    <row r="316" spans="2:14" ht="12" customHeight="1" x14ac:dyDescent="0.35">
      <c r="B316" s="592"/>
      <c r="C316" s="617"/>
      <c r="D316" s="87" t="s">
        <v>32</v>
      </c>
      <c r="E316" s="154"/>
      <c r="F316" s="155"/>
      <c r="G316" s="155"/>
      <c r="H316" s="35"/>
      <c r="I316" s="35"/>
      <c r="J316" s="39"/>
      <c r="K316" s="57"/>
      <c r="L316" s="38"/>
      <c r="M316" s="35"/>
      <c r="N316" s="39"/>
    </row>
    <row r="317" spans="2:14" ht="13.9" thickBot="1" x14ac:dyDescent="0.4">
      <c r="B317" s="592"/>
      <c r="C317" s="619"/>
      <c r="D317" s="88" t="s">
        <v>33</v>
      </c>
      <c r="E317" s="156"/>
      <c r="F317" s="157"/>
      <c r="G317" s="157"/>
      <c r="H317" s="26"/>
      <c r="I317" s="26"/>
      <c r="J317" s="27"/>
      <c r="K317" s="83"/>
      <c r="L317" s="25"/>
      <c r="M317" s="26"/>
      <c r="N317" s="27"/>
    </row>
    <row r="318" spans="2:14" x14ac:dyDescent="0.35">
      <c r="B318" s="592"/>
      <c r="C318" s="615" t="s">
        <v>28</v>
      </c>
      <c r="D318" s="89" t="s">
        <v>34</v>
      </c>
      <c r="E318" s="160"/>
      <c r="F318" s="148"/>
      <c r="G318" s="148"/>
      <c r="H318" s="18"/>
      <c r="I318" s="18"/>
      <c r="J318" s="19"/>
      <c r="K318" s="55"/>
      <c r="L318" s="17"/>
      <c r="M318" s="18"/>
      <c r="N318" s="19"/>
    </row>
    <row r="319" spans="2:14" x14ac:dyDescent="0.35">
      <c r="B319" s="592"/>
      <c r="C319" s="617"/>
      <c r="D319" s="90" t="s">
        <v>36</v>
      </c>
      <c r="E319" s="161"/>
      <c r="F319" s="155"/>
      <c r="G319" s="155"/>
      <c r="H319" s="35"/>
      <c r="I319" s="35"/>
      <c r="J319" s="39"/>
      <c r="K319" s="57"/>
      <c r="L319" s="38"/>
      <c r="M319" s="35"/>
      <c r="N319" s="39"/>
    </row>
    <row r="320" spans="2:14" x14ac:dyDescent="0.35">
      <c r="B320" s="592"/>
      <c r="C320" s="617"/>
      <c r="D320" s="90" t="s">
        <v>35</v>
      </c>
      <c r="E320" s="161"/>
      <c r="F320" s="155"/>
      <c r="G320" s="155"/>
      <c r="H320" s="35"/>
      <c r="I320" s="35"/>
      <c r="J320" s="39"/>
      <c r="K320" s="57"/>
      <c r="L320" s="38"/>
      <c r="M320" s="35"/>
      <c r="N320" s="39"/>
    </row>
    <row r="321" spans="1:53" ht="15.75" customHeight="1" thickBot="1" x14ac:dyDescent="0.4">
      <c r="B321" s="592"/>
      <c r="C321" s="619"/>
      <c r="D321" s="88" t="s">
        <v>37</v>
      </c>
      <c r="E321" s="156"/>
      <c r="F321" s="157"/>
      <c r="G321" s="157"/>
      <c r="H321" s="26"/>
      <c r="I321" s="26"/>
      <c r="J321" s="27"/>
      <c r="K321" s="83"/>
      <c r="L321" s="25"/>
      <c r="M321" s="26"/>
      <c r="N321" s="27"/>
    </row>
    <row r="322" spans="1:53" x14ac:dyDescent="0.35">
      <c r="B322" s="592"/>
      <c r="C322" s="615" t="s">
        <v>85</v>
      </c>
      <c r="D322" s="89" t="s">
        <v>72</v>
      </c>
      <c r="E322" s="160"/>
      <c r="F322" s="148"/>
      <c r="G322" s="148"/>
      <c r="H322" s="18"/>
      <c r="I322" s="18"/>
      <c r="J322" s="19"/>
      <c r="K322" s="55"/>
      <c r="L322" s="17"/>
      <c r="M322" s="18"/>
      <c r="N322" s="19"/>
    </row>
    <row r="323" spans="1:53" ht="15.75" customHeight="1" thickBot="1" x14ac:dyDescent="0.4">
      <c r="B323" s="593"/>
      <c r="C323" s="617"/>
      <c r="D323" s="88" t="s">
        <v>73</v>
      </c>
      <c r="E323" s="156"/>
      <c r="F323" s="157"/>
      <c r="G323" s="157"/>
      <c r="H323" s="26"/>
      <c r="I323" s="26"/>
      <c r="J323" s="27"/>
      <c r="K323" s="83"/>
      <c r="L323" s="25"/>
      <c r="M323" s="26"/>
      <c r="N323" s="27"/>
    </row>
    <row r="324" spans="1:53" s="270" customFormat="1" ht="13.5" customHeight="1" thickBot="1" x14ac:dyDescent="0.45">
      <c r="A324" s="264"/>
      <c r="B324" s="266"/>
      <c r="C324" s="570"/>
      <c r="D324" s="267"/>
      <c r="E324" s="268"/>
      <c r="F324" s="268"/>
      <c r="G324" s="268"/>
      <c r="H324" s="268"/>
      <c r="I324" s="268"/>
      <c r="J324" s="268"/>
      <c r="K324" s="268"/>
      <c r="L324" s="269"/>
      <c r="M324" s="268"/>
      <c r="N324" s="268"/>
      <c r="O324" s="264"/>
      <c r="P324" s="264"/>
      <c r="Q324" s="264"/>
      <c r="R324" s="264"/>
      <c r="S324" s="264"/>
      <c r="T324" s="264"/>
      <c r="U324" s="264"/>
      <c r="V324" s="264"/>
      <c r="W324" s="264"/>
      <c r="X324" s="264"/>
      <c r="Y324" s="264"/>
      <c r="Z324" s="264"/>
      <c r="AA324" s="264"/>
      <c r="AB324" s="264"/>
      <c r="AC324" s="264"/>
      <c r="AD324" s="264"/>
      <c r="AE324" s="264"/>
      <c r="AF324" s="264"/>
      <c r="AG324" s="264"/>
      <c r="AH324" s="264"/>
      <c r="AI324" s="264"/>
      <c r="AJ324" s="264"/>
      <c r="AK324" s="264"/>
      <c r="AL324" s="264"/>
      <c r="AM324" s="264"/>
      <c r="AN324" s="264"/>
      <c r="AO324" s="264"/>
      <c r="AP324" s="264"/>
      <c r="AQ324" s="264"/>
      <c r="AR324" s="264"/>
      <c r="AS324" s="264"/>
      <c r="AT324" s="264"/>
      <c r="AU324" s="264"/>
      <c r="AV324" s="264"/>
      <c r="AW324" s="264"/>
      <c r="AX324" s="264"/>
      <c r="AY324" s="264"/>
      <c r="AZ324" s="264"/>
      <c r="BA324" s="264"/>
    </row>
    <row r="325" spans="1:53" ht="53.25" customHeight="1" thickBot="1" x14ac:dyDescent="0.55000000000000004">
      <c r="B325" s="205" t="s">
        <v>9</v>
      </c>
      <c r="C325" s="205" t="s">
        <v>51</v>
      </c>
      <c r="D325" s="208" t="s">
        <v>52</v>
      </c>
      <c r="E325" s="73" t="s">
        <v>192</v>
      </c>
      <c r="F325" s="7" t="s">
        <v>193</v>
      </c>
      <c r="G325" s="7" t="s">
        <v>194</v>
      </c>
      <c r="H325" s="7" t="s">
        <v>195</v>
      </c>
      <c r="I325" s="7" t="s">
        <v>196</v>
      </c>
      <c r="J325" s="8" t="s">
        <v>197</v>
      </c>
      <c r="K325" s="74" t="s">
        <v>23</v>
      </c>
      <c r="L325" s="75" t="s">
        <v>21</v>
      </c>
      <c r="M325" s="74" t="s">
        <v>22</v>
      </c>
      <c r="N325" s="8" t="s">
        <v>24</v>
      </c>
    </row>
    <row r="326" spans="1:53" ht="23.1" customHeight="1" thickBot="1" x14ac:dyDescent="0.4">
      <c r="B326" s="591" t="s">
        <v>229</v>
      </c>
      <c r="C326" s="569" t="s">
        <v>205</v>
      </c>
      <c r="D326" s="117" t="s">
        <v>204</v>
      </c>
      <c r="E326" s="175">
        <f>SUM(E327:E328)/E171*100</f>
        <v>100</v>
      </c>
      <c r="F326" s="123">
        <f t="shared" ref="F326:N326" si="10">SUM(F327,F328)/SUM(F183,F184,F224,F225,F226,F251,F278)*100</f>
        <v>100</v>
      </c>
      <c r="G326" s="124">
        <f t="shared" si="10"/>
        <v>100</v>
      </c>
      <c r="H326" s="127">
        <f t="shared" si="10"/>
        <v>100</v>
      </c>
      <c r="I326" s="123">
        <f>SUM(I327,I328)/SUM(I183,I184,I224,I225,I226,I251,I278)*100</f>
        <v>100</v>
      </c>
      <c r="J326" s="124">
        <f t="shared" si="10"/>
        <v>100</v>
      </c>
      <c r="K326" s="122" t="e">
        <f t="shared" si="10"/>
        <v>#DIV/0!</v>
      </c>
      <c r="L326" s="127">
        <f t="shared" si="10"/>
        <v>103.2258064516129</v>
      </c>
      <c r="M326" s="123" t="e">
        <f t="shared" si="10"/>
        <v>#DIV/0!</v>
      </c>
      <c r="N326" s="132">
        <f t="shared" si="10"/>
        <v>100</v>
      </c>
    </row>
    <row r="327" spans="1:53" ht="15" customHeight="1" x14ac:dyDescent="0.35">
      <c r="B327" s="592"/>
      <c r="C327" s="620" t="s">
        <v>2</v>
      </c>
      <c r="D327" s="76" t="s">
        <v>0</v>
      </c>
      <c r="E327" s="362">
        <v>4</v>
      </c>
      <c r="F327" s="344">
        <v>5</v>
      </c>
      <c r="G327" s="344">
        <v>16</v>
      </c>
      <c r="H327" s="344">
        <v>14</v>
      </c>
      <c r="I327" s="344">
        <v>14</v>
      </c>
      <c r="J327" s="345">
        <v>20</v>
      </c>
      <c r="K327" s="343">
        <v>0</v>
      </c>
      <c r="L327" s="347">
        <v>20</v>
      </c>
      <c r="M327" s="344">
        <v>0</v>
      </c>
      <c r="N327" s="19">
        <v>20</v>
      </c>
    </row>
    <row r="328" spans="1:53" ht="15.75" customHeight="1" thickBot="1" x14ac:dyDescent="0.4">
      <c r="B328" s="592"/>
      <c r="C328" s="622"/>
      <c r="D328" s="77" t="s">
        <v>1</v>
      </c>
      <c r="E328" s="363">
        <v>0</v>
      </c>
      <c r="F328" s="364">
        <v>0</v>
      </c>
      <c r="G328" s="364">
        <v>0</v>
      </c>
      <c r="H328" s="364">
        <v>9</v>
      </c>
      <c r="I328" s="364">
        <v>13</v>
      </c>
      <c r="J328" s="365">
        <v>11</v>
      </c>
      <c r="K328" s="366">
        <v>0</v>
      </c>
      <c r="L328" s="367">
        <v>12</v>
      </c>
      <c r="M328" s="349">
        <v>1</v>
      </c>
      <c r="N328" s="27">
        <v>11</v>
      </c>
    </row>
    <row r="329" spans="1:53" ht="15.75" customHeight="1" x14ac:dyDescent="0.35">
      <c r="B329" s="592"/>
      <c r="C329" s="615" t="s">
        <v>25</v>
      </c>
      <c r="D329" s="79" t="s">
        <v>3</v>
      </c>
      <c r="E329" s="368">
        <v>1</v>
      </c>
      <c r="F329" s="369">
        <v>1</v>
      </c>
      <c r="G329" s="369">
        <v>3</v>
      </c>
      <c r="H329" s="369">
        <v>3</v>
      </c>
      <c r="I329" s="369">
        <v>4</v>
      </c>
      <c r="J329" s="370">
        <v>4</v>
      </c>
      <c r="K329" s="371">
        <v>0</v>
      </c>
      <c r="L329" s="372">
        <v>4</v>
      </c>
      <c r="M329" s="369">
        <v>0</v>
      </c>
      <c r="N329" s="32">
        <v>4</v>
      </c>
    </row>
    <row r="330" spans="1:53" ht="15.75" customHeight="1" x14ac:dyDescent="0.35">
      <c r="B330" s="592"/>
      <c r="C330" s="617"/>
      <c r="D330" s="105" t="s">
        <v>5</v>
      </c>
      <c r="E330" s="373">
        <v>1</v>
      </c>
      <c r="F330" s="374">
        <v>1</v>
      </c>
      <c r="G330" s="374">
        <v>3</v>
      </c>
      <c r="H330" s="374">
        <v>4</v>
      </c>
      <c r="I330" s="374">
        <v>4</v>
      </c>
      <c r="J330" s="375">
        <v>4</v>
      </c>
      <c r="K330" s="376">
        <v>0</v>
      </c>
      <c r="L330" s="377">
        <v>4</v>
      </c>
      <c r="M330" s="374">
        <v>0</v>
      </c>
      <c r="N330" s="39">
        <v>4</v>
      </c>
    </row>
    <row r="331" spans="1:53" ht="15.75" customHeight="1" x14ac:dyDescent="0.35">
      <c r="B331" s="592"/>
      <c r="C331" s="617"/>
      <c r="D331" s="105" t="s">
        <v>6</v>
      </c>
      <c r="E331" s="373">
        <v>1</v>
      </c>
      <c r="F331" s="374">
        <v>2</v>
      </c>
      <c r="G331" s="374">
        <v>6</v>
      </c>
      <c r="H331" s="374">
        <v>11</v>
      </c>
      <c r="I331" s="374">
        <v>12</v>
      </c>
      <c r="J331" s="375">
        <v>16</v>
      </c>
      <c r="K331" s="376">
        <v>0</v>
      </c>
      <c r="L331" s="377">
        <v>17</v>
      </c>
      <c r="M331" s="374">
        <v>1</v>
      </c>
      <c r="N331" s="39">
        <v>16</v>
      </c>
    </row>
    <row r="332" spans="1:53" ht="15.75" customHeight="1" thickBot="1" x14ac:dyDescent="0.4">
      <c r="B332" s="592"/>
      <c r="C332" s="616"/>
      <c r="D332" s="108" t="s">
        <v>4</v>
      </c>
      <c r="E332" s="352">
        <v>1</v>
      </c>
      <c r="F332" s="349">
        <v>1</v>
      </c>
      <c r="G332" s="349">
        <v>4</v>
      </c>
      <c r="H332" s="349">
        <v>5</v>
      </c>
      <c r="I332" s="349">
        <v>7</v>
      </c>
      <c r="J332" s="351">
        <v>7</v>
      </c>
      <c r="K332" s="378">
        <v>0</v>
      </c>
      <c r="L332" s="367">
        <v>7</v>
      </c>
      <c r="M332" s="349">
        <v>0</v>
      </c>
      <c r="N332" s="27">
        <v>7</v>
      </c>
    </row>
    <row r="333" spans="1:53" x14ac:dyDescent="0.35">
      <c r="B333" s="592"/>
      <c r="C333" s="615" t="s">
        <v>26</v>
      </c>
      <c r="D333" s="84" t="s">
        <v>7</v>
      </c>
      <c r="E333" s="362">
        <v>0</v>
      </c>
      <c r="F333" s="344">
        <v>0</v>
      </c>
      <c r="G333" s="344">
        <v>0</v>
      </c>
      <c r="H333" s="344">
        <v>0</v>
      </c>
      <c r="I333" s="344">
        <v>0</v>
      </c>
      <c r="J333" s="345">
        <v>0</v>
      </c>
      <c r="K333" s="343">
        <v>0</v>
      </c>
      <c r="L333" s="347">
        <v>0</v>
      </c>
      <c r="M333" s="344">
        <v>0</v>
      </c>
      <c r="N333" s="345">
        <v>0</v>
      </c>
    </row>
    <row r="334" spans="1:53" ht="16.5" customHeight="1" thickBot="1" x14ac:dyDescent="0.4">
      <c r="B334" s="592"/>
      <c r="C334" s="616"/>
      <c r="D334" s="85" t="s">
        <v>8</v>
      </c>
      <c r="E334" s="352">
        <v>4</v>
      </c>
      <c r="F334" s="349">
        <v>5</v>
      </c>
      <c r="G334" s="349">
        <v>16</v>
      </c>
      <c r="H334" s="349">
        <v>23</v>
      </c>
      <c r="I334" s="349">
        <v>27</v>
      </c>
      <c r="J334" s="351">
        <v>31</v>
      </c>
      <c r="K334" s="378">
        <v>0</v>
      </c>
      <c r="L334" s="367">
        <v>31</v>
      </c>
      <c r="M334" s="349">
        <v>1</v>
      </c>
      <c r="N334" s="351">
        <v>31</v>
      </c>
    </row>
    <row r="335" spans="1:53" ht="16.5" customHeight="1" x14ac:dyDescent="0.35">
      <c r="B335" s="592"/>
      <c r="C335" s="618" t="s">
        <v>62</v>
      </c>
      <c r="D335" s="86" t="s">
        <v>29</v>
      </c>
      <c r="E335" s="362">
        <v>0</v>
      </c>
      <c r="F335" s="344">
        <v>0</v>
      </c>
      <c r="G335" s="344">
        <v>0</v>
      </c>
      <c r="H335" s="344">
        <v>2</v>
      </c>
      <c r="I335" s="344">
        <v>0</v>
      </c>
      <c r="J335" s="345">
        <v>0</v>
      </c>
      <c r="K335" s="343">
        <v>0</v>
      </c>
      <c r="L335" s="347">
        <v>0</v>
      </c>
      <c r="M335" s="344">
        <v>0</v>
      </c>
      <c r="N335" s="345">
        <v>4</v>
      </c>
    </row>
    <row r="336" spans="1:53" ht="15.75" customHeight="1" thickBot="1" x14ac:dyDescent="0.4">
      <c r="B336" s="592"/>
      <c r="C336" s="619"/>
      <c r="D336" s="85" t="s">
        <v>30</v>
      </c>
      <c r="E336" s="352">
        <v>4</v>
      </c>
      <c r="F336" s="349">
        <v>5</v>
      </c>
      <c r="G336" s="349">
        <v>16</v>
      </c>
      <c r="H336" s="349">
        <v>21</v>
      </c>
      <c r="I336" s="349">
        <v>27</v>
      </c>
      <c r="J336" s="351">
        <v>31</v>
      </c>
      <c r="K336" s="378">
        <v>0</v>
      </c>
      <c r="L336" s="367">
        <v>31</v>
      </c>
      <c r="M336" s="349">
        <v>1</v>
      </c>
      <c r="N336" s="351">
        <v>31</v>
      </c>
    </row>
    <row r="337" spans="2:14" ht="16.5" customHeight="1" x14ac:dyDescent="0.35">
      <c r="B337" s="592"/>
      <c r="C337" s="615" t="s">
        <v>27</v>
      </c>
      <c r="D337" s="86" t="s">
        <v>31</v>
      </c>
      <c r="E337" s="362">
        <v>0</v>
      </c>
      <c r="F337" s="344">
        <v>0</v>
      </c>
      <c r="G337" s="344">
        <v>0</v>
      </c>
      <c r="H337" s="344">
        <v>0</v>
      </c>
      <c r="I337" s="344">
        <v>0</v>
      </c>
      <c r="J337" s="345">
        <v>0</v>
      </c>
      <c r="K337" s="343">
        <v>0</v>
      </c>
      <c r="L337" s="347">
        <v>0</v>
      </c>
      <c r="M337" s="344">
        <v>0</v>
      </c>
      <c r="N337" s="345">
        <v>0</v>
      </c>
    </row>
    <row r="338" spans="2:14" ht="17.25" customHeight="1" x14ac:dyDescent="0.35">
      <c r="B338" s="592"/>
      <c r="C338" s="617"/>
      <c r="D338" s="87" t="s">
        <v>32</v>
      </c>
      <c r="E338" s="373">
        <v>0</v>
      </c>
      <c r="F338" s="374">
        <v>0</v>
      </c>
      <c r="G338" s="374">
        <v>0</v>
      </c>
      <c r="H338" s="374">
        <v>2</v>
      </c>
      <c r="I338" s="374">
        <v>0</v>
      </c>
      <c r="J338" s="375">
        <v>0</v>
      </c>
      <c r="K338" s="376">
        <v>0</v>
      </c>
      <c r="L338" s="377">
        <v>0</v>
      </c>
      <c r="M338" s="374">
        <v>0</v>
      </c>
      <c r="N338" s="375">
        <v>0</v>
      </c>
    </row>
    <row r="339" spans="2:14" ht="13.9" thickBot="1" x14ac:dyDescent="0.4">
      <c r="B339" s="592"/>
      <c r="C339" s="619"/>
      <c r="D339" s="88" t="s">
        <v>33</v>
      </c>
      <c r="E339" s="352">
        <v>0</v>
      </c>
      <c r="F339" s="349">
        <v>0</v>
      </c>
      <c r="G339" s="349">
        <v>0</v>
      </c>
      <c r="H339" s="349">
        <v>0</v>
      </c>
      <c r="I339" s="349">
        <v>0</v>
      </c>
      <c r="J339" s="351">
        <v>0</v>
      </c>
      <c r="K339" s="378">
        <v>0</v>
      </c>
      <c r="L339" s="367">
        <v>0</v>
      </c>
      <c r="M339" s="349">
        <v>0</v>
      </c>
      <c r="N339" s="351">
        <v>0</v>
      </c>
    </row>
    <row r="340" spans="2:14" x14ac:dyDescent="0.35">
      <c r="B340" s="592"/>
      <c r="C340" s="615" t="s">
        <v>28</v>
      </c>
      <c r="D340" s="89" t="s">
        <v>34</v>
      </c>
      <c r="E340" s="343">
        <v>0</v>
      </c>
      <c r="F340" s="344">
        <v>0</v>
      </c>
      <c r="G340" s="344">
        <v>0</v>
      </c>
      <c r="H340" s="344">
        <v>0</v>
      </c>
      <c r="I340" s="344">
        <v>0</v>
      </c>
      <c r="J340" s="345">
        <v>0</v>
      </c>
      <c r="K340" s="343">
        <v>0</v>
      </c>
      <c r="L340" s="347">
        <v>0</v>
      </c>
      <c r="M340" s="344">
        <v>0</v>
      </c>
      <c r="N340" s="345">
        <v>0</v>
      </c>
    </row>
    <row r="341" spans="2:14" x14ac:dyDescent="0.35">
      <c r="B341" s="592"/>
      <c r="C341" s="617"/>
      <c r="D341" s="90" t="s">
        <v>36</v>
      </c>
      <c r="E341" s="376">
        <v>0</v>
      </c>
      <c r="F341" s="374">
        <v>0</v>
      </c>
      <c r="G341" s="374">
        <v>0</v>
      </c>
      <c r="H341" s="374">
        <v>2</v>
      </c>
      <c r="I341" s="374">
        <v>0</v>
      </c>
      <c r="J341" s="375">
        <v>0</v>
      </c>
      <c r="K341" s="376">
        <v>0</v>
      </c>
      <c r="L341" s="377">
        <v>0</v>
      </c>
      <c r="M341" s="374">
        <v>0</v>
      </c>
      <c r="N341" s="375">
        <v>0</v>
      </c>
    </row>
    <row r="342" spans="2:14" x14ac:dyDescent="0.35">
      <c r="B342" s="592"/>
      <c r="C342" s="617"/>
      <c r="D342" s="90" t="s">
        <v>35</v>
      </c>
      <c r="E342" s="376">
        <v>0</v>
      </c>
      <c r="F342" s="374">
        <v>0</v>
      </c>
      <c r="G342" s="374">
        <v>0</v>
      </c>
      <c r="H342" s="374">
        <v>0</v>
      </c>
      <c r="I342" s="374">
        <v>0</v>
      </c>
      <c r="J342" s="375">
        <v>0</v>
      </c>
      <c r="K342" s="376">
        <v>0</v>
      </c>
      <c r="L342" s="377">
        <v>0</v>
      </c>
      <c r="M342" s="374">
        <v>0</v>
      </c>
      <c r="N342" s="375">
        <v>0</v>
      </c>
    </row>
    <row r="343" spans="2:14" ht="15.75" customHeight="1" thickBot="1" x14ac:dyDescent="0.4">
      <c r="B343" s="592"/>
      <c r="C343" s="619"/>
      <c r="D343" s="88" t="s">
        <v>37</v>
      </c>
      <c r="E343" s="352">
        <v>0</v>
      </c>
      <c r="F343" s="349">
        <v>0</v>
      </c>
      <c r="G343" s="349">
        <v>0</v>
      </c>
      <c r="H343" s="349">
        <v>0</v>
      </c>
      <c r="I343" s="349">
        <v>0</v>
      </c>
      <c r="J343" s="351">
        <v>0</v>
      </c>
      <c r="K343" s="378">
        <v>0</v>
      </c>
      <c r="L343" s="367">
        <v>0</v>
      </c>
      <c r="M343" s="349">
        <v>0</v>
      </c>
      <c r="N343" s="351">
        <v>0</v>
      </c>
    </row>
    <row r="344" spans="2:14" ht="18.75" customHeight="1" x14ac:dyDescent="0.35">
      <c r="B344" s="592"/>
      <c r="C344" s="620" t="s">
        <v>99</v>
      </c>
      <c r="D344" s="90" t="s">
        <v>75</v>
      </c>
      <c r="E344" s="343">
        <v>4</v>
      </c>
      <c r="F344" s="344">
        <v>5</v>
      </c>
      <c r="G344" s="344">
        <v>12</v>
      </c>
      <c r="H344" s="344">
        <v>14</v>
      </c>
      <c r="I344" s="344">
        <v>18</v>
      </c>
      <c r="J344" s="345">
        <v>21</v>
      </c>
      <c r="K344" s="343">
        <v>0</v>
      </c>
      <c r="L344" s="347">
        <v>21</v>
      </c>
      <c r="M344" s="344">
        <v>0</v>
      </c>
      <c r="N344" s="345">
        <v>21</v>
      </c>
    </row>
    <row r="345" spans="2:14" ht="21" customHeight="1" x14ac:dyDescent="0.35">
      <c r="B345" s="592"/>
      <c r="C345" s="621"/>
      <c r="D345" s="90" t="s">
        <v>76</v>
      </c>
      <c r="E345" s="343">
        <v>0</v>
      </c>
      <c r="F345" s="344">
        <v>0</v>
      </c>
      <c r="G345" s="344">
        <v>2</v>
      </c>
      <c r="H345" s="344">
        <v>2</v>
      </c>
      <c r="I345" s="344">
        <v>2</v>
      </c>
      <c r="J345" s="345">
        <v>2</v>
      </c>
      <c r="K345" s="343">
        <v>0</v>
      </c>
      <c r="L345" s="347">
        <v>2</v>
      </c>
      <c r="M345" s="344">
        <v>0</v>
      </c>
      <c r="N345" s="345">
        <v>2</v>
      </c>
    </row>
    <row r="346" spans="2:14" ht="14.25" customHeight="1" x14ac:dyDescent="0.35">
      <c r="B346" s="592"/>
      <c r="C346" s="621"/>
      <c r="D346" s="90" t="s">
        <v>77</v>
      </c>
      <c r="E346" s="343">
        <v>0</v>
      </c>
      <c r="F346" s="344">
        <v>0</v>
      </c>
      <c r="G346" s="344">
        <v>0</v>
      </c>
      <c r="H346" s="344">
        <v>0</v>
      </c>
      <c r="I346" s="344">
        <v>0</v>
      </c>
      <c r="J346" s="345">
        <v>1</v>
      </c>
      <c r="K346" s="343">
        <v>0</v>
      </c>
      <c r="L346" s="347">
        <v>1</v>
      </c>
      <c r="M346" s="344">
        <v>0</v>
      </c>
      <c r="N346" s="345">
        <v>1</v>
      </c>
    </row>
    <row r="347" spans="2:14" ht="17.25" customHeight="1" thickBot="1" x14ac:dyDescent="0.4">
      <c r="B347" s="592"/>
      <c r="C347" s="622"/>
      <c r="D347" s="91" t="s">
        <v>80</v>
      </c>
      <c r="E347" s="348">
        <v>4</v>
      </c>
      <c r="F347" s="349">
        <v>0</v>
      </c>
      <c r="G347" s="350">
        <v>2</v>
      </c>
      <c r="H347" s="350">
        <v>7</v>
      </c>
      <c r="I347" s="350">
        <v>7</v>
      </c>
      <c r="J347" s="351">
        <v>7</v>
      </c>
      <c r="K347" s="352">
        <v>0</v>
      </c>
      <c r="L347" s="353">
        <v>7</v>
      </c>
      <c r="M347" s="350">
        <v>0</v>
      </c>
      <c r="N347" s="351">
        <v>7</v>
      </c>
    </row>
    <row r="348" spans="2:14" ht="22.5" customHeight="1" x14ac:dyDescent="0.35">
      <c r="B348" s="592"/>
      <c r="C348" s="615" t="s">
        <v>100</v>
      </c>
      <c r="D348" s="86" t="s">
        <v>29</v>
      </c>
      <c r="E348" s="343">
        <v>4</v>
      </c>
      <c r="F348" s="344">
        <v>5</v>
      </c>
      <c r="G348" s="344">
        <v>16</v>
      </c>
      <c r="H348" s="344">
        <v>23</v>
      </c>
      <c r="I348" s="344">
        <v>27</v>
      </c>
      <c r="J348" s="345">
        <v>31</v>
      </c>
      <c r="K348" s="343">
        <v>0</v>
      </c>
      <c r="L348" s="347">
        <v>31</v>
      </c>
      <c r="M348" s="344">
        <v>0</v>
      </c>
      <c r="N348" s="345">
        <v>31</v>
      </c>
    </row>
    <row r="349" spans="2:14" ht="22.5" customHeight="1" thickBot="1" x14ac:dyDescent="0.4">
      <c r="B349" s="592"/>
      <c r="C349" s="616"/>
      <c r="D349" s="88" t="s">
        <v>30</v>
      </c>
      <c r="E349" s="378">
        <v>0</v>
      </c>
      <c r="F349" s="349">
        <v>0</v>
      </c>
      <c r="G349" s="349">
        <v>0</v>
      </c>
      <c r="H349" s="349">
        <v>0</v>
      </c>
      <c r="I349" s="349">
        <v>0</v>
      </c>
      <c r="J349" s="351">
        <v>0</v>
      </c>
      <c r="K349" s="378">
        <v>0</v>
      </c>
      <c r="L349" s="367">
        <v>0</v>
      </c>
      <c r="M349" s="349">
        <v>0</v>
      </c>
      <c r="N349" s="351">
        <v>0</v>
      </c>
    </row>
    <row r="350" spans="2:14" ht="15.75" customHeight="1" x14ac:dyDescent="0.35">
      <c r="B350" s="592"/>
      <c r="C350" s="615" t="s">
        <v>81</v>
      </c>
      <c r="D350" s="86" t="s">
        <v>82</v>
      </c>
      <c r="E350" s="55">
        <v>0</v>
      </c>
      <c r="F350" s="18">
        <v>0</v>
      </c>
      <c r="G350" s="18">
        <v>6</v>
      </c>
      <c r="H350" s="18">
        <v>9</v>
      </c>
      <c r="I350" s="18">
        <v>12</v>
      </c>
      <c r="J350" s="19">
        <v>15</v>
      </c>
      <c r="K350" s="55">
        <v>0</v>
      </c>
      <c r="L350" s="17">
        <v>15</v>
      </c>
      <c r="M350" s="18">
        <v>0</v>
      </c>
      <c r="N350" s="19">
        <v>15</v>
      </c>
    </row>
    <row r="351" spans="2:14" ht="14.45" customHeight="1" x14ac:dyDescent="0.35">
      <c r="B351" s="592"/>
      <c r="C351" s="621"/>
      <c r="D351" s="90" t="s">
        <v>83</v>
      </c>
      <c r="E351" s="55">
        <v>0</v>
      </c>
      <c r="F351" s="18">
        <v>0</v>
      </c>
      <c r="G351" s="18">
        <v>7</v>
      </c>
      <c r="H351" s="18">
        <v>10</v>
      </c>
      <c r="I351" s="18">
        <v>11</v>
      </c>
      <c r="J351" s="19">
        <v>8</v>
      </c>
      <c r="K351" s="55">
        <v>0</v>
      </c>
      <c r="L351" s="17">
        <v>8</v>
      </c>
      <c r="M351" s="18">
        <v>0</v>
      </c>
      <c r="N351" s="19">
        <v>8</v>
      </c>
    </row>
    <row r="352" spans="2:14" ht="18.75" customHeight="1" thickBot="1" x14ac:dyDescent="0.4">
      <c r="B352" s="592"/>
      <c r="C352" s="616"/>
      <c r="D352" s="88" t="s">
        <v>84</v>
      </c>
      <c r="E352" s="83">
        <v>4</v>
      </c>
      <c r="F352" s="26">
        <v>5</v>
      </c>
      <c r="G352" s="26">
        <v>3</v>
      </c>
      <c r="H352" s="26">
        <v>4</v>
      </c>
      <c r="I352" s="26">
        <v>4</v>
      </c>
      <c r="J352" s="27">
        <v>8</v>
      </c>
      <c r="K352" s="83">
        <v>0</v>
      </c>
      <c r="L352" s="25">
        <v>8</v>
      </c>
      <c r="M352" s="26">
        <v>0</v>
      </c>
      <c r="N352" s="27">
        <v>8</v>
      </c>
    </row>
    <row r="353" spans="1:53" s="270" customFormat="1" ht="12.75" customHeight="1" thickBot="1" x14ac:dyDescent="0.4">
      <c r="A353" s="264"/>
      <c r="B353" s="266"/>
      <c r="C353" s="267"/>
      <c r="D353" s="267"/>
      <c r="E353" s="268"/>
      <c r="F353" s="268"/>
      <c r="G353" s="268"/>
      <c r="H353" s="268"/>
      <c r="I353" s="268"/>
      <c r="J353" s="268"/>
      <c r="K353" s="268"/>
      <c r="L353" s="269"/>
      <c r="M353" s="268"/>
      <c r="N353" s="268"/>
      <c r="O353" s="264"/>
      <c r="P353" s="264"/>
      <c r="Q353" s="264"/>
      <c r="R353" s="264"/>
      <c r="S353" s="264"/>
      <c r="T353" s="264"/>
      <c r="U353" s="264"/>
      <c r="V353" s="264"/>
      <c r="W353" s="264"/>
      <c r="X353" s="264"/>
      <c r="Y353" s="264"/>
      <c r="Z353" s="264"/>
      <c r="AA353" s="264"/>
      <c r="AB353" s="264"/>
      <c r="AC353" s="264"/>
      <c r="AD353" s="264"/>
      <c r="AE353" s="264"/>
      <c r="AF353" s="264"/>
      <c r="AG353" s="264"/>
      <c r="AH353" s="264"/>
      <c r="AI353" s="264"/>
      <c r="AJ353" s="264"/>
      <c r="AK353" s="264"/>
      <c r="AL353" s="264"/>
      <c r="AM353" s="264"/>
      <c r="AN353" s="264"/>
      <c r="AO353" s="264"/>
      <c r="AP353" s="264"/>
      <c r="AQ353" s="264"/>
      <c r="AR353" s="264"/>
      <c r="AS353" s="264"/>
      <c r="AT353" s="264"/>
      <c r="AU353" s="264"/>
      <c r="AV353" s="264"/>
      <c r="AW353" s="264"/>
      <c r="AX353" s="264"/>
      <c r="AY353" s="264"/>
      <c r="AZ353" s="264"/>
      <c r="BA353" s="264"/>
    </row>
    <row r="354" spans="1:53" ht="60.6" customHeight="1" thickBot="1" x14ac:dyDescent="0.55000000000000004">
      <c r="B354" s="205" t="s">
        <v>9</v>
      </c>
      <c r="C354" s="205" t="s">
        <v>51</v>
      </c>
      <c r="D354" s="208" t="s">
        <v>52</v>
      </c>
      <c r="E354" s="73" t="s">
        <v>192</v>
      </c>
      <c r="F354" s="7" t="s">
        <v>193</v>
      </c>
      <c r="G354" s="7" t="s">
        <v>194</v>
      </c>
      <c r="H354" s="7" t="s">
        <v>195</v>
      </c>
      <c r="I354" s="7" t="s">
        <v>196</v>
      </c>
      <c r="J354" s="8" t="s">
        <v>197</v>
      </c>
      <c r="K354" s="74" t="s">
        <v>23</v>
      </c>
      <c r="L354" s="75" t="s">
        <v>21</v>
      </c>
      <c r="M354" s="74" t="s">
        <v>22</v>
      </c>
      <c r="N354" s="8" t="s">
        <v>24</v>
      </c>
    </row>
    <row r="355" spans="1:53" ht="22.5" customHeight="1" thickBot="1" x14ac:dyDescent="0.4">
      <c r="B355" s="591" t="s">
        <v>230</v>
      </c>
      <c r="C355" s="116" t="s">
        <v>205</v>
      </c>
      <c r="D355" s="117" t="s">
        <v>204</v>
      </c>
      <c r="E355" s="168">
        <f t="shared" ref="E355:N355" si="11">SUM(E356:E357)/E171*100</f>
        <v>0</v>
      </c>
      <c r="F355" s="169">
        <f t="shared" si="11"/>
        <v>0</v>
      </c>
      <c r="G355" s="130">
        <f t="shared" si="11"/>
        <v>0</v>
      </c>
      <c r="H355" s="130">
        <f t="shared" si="11"/>
        <v>0</v>
      </c>
      <c r="I355" s="130">
        <f t="shared" si="11"/>
        <v>0</v>
      </c>
      <c r="J355" s="185">
        <f t="shared" si="11"/>
        <v>0</v>
      </c>
      <c r="K355" s="168" t="e">
        <f t="shared" si="11"/>
        <v>#DIV/0!</v>
      </c>
      <c r="L355" s="169">
        <f t="shared" si="11"/>
        <v>0</v>
      </c>
      <c r="M355" s="130" t="e">
        <f t="shared" si="11"/>
        <v>#DIV/0!</v>
      </c>
      <c r="N355" s="185" t="e">
        <f t="shared" si="11"/>
        <v>#DIV/0!</v>
      </c>
    </row>
    <row r="356" spans="1:53" ht="15" customHeight="1" x14ac:dyDescent="0.35">
      <c r="B356" s="592"/>
      <c r="C356" s="615" t="s">
        <v>2</v>
      </c>
      <c r="D356" s="76" t="s">
        <v>0</v>
      </c>
      <c r="E356" s="48">
        <v>0</v>
      </c>
      <c r="F356" s="18">
        <v>0</v>
      </c>
      <c r="G356" s="18">
        <v>0</v>
      </c>
      <c r="H356" s="18">
        <v>0</v>
      </c>
      <c r="I356" s="18">
        <v>0</v>
      </c>
      <c r="J356" s="19">
        <v>0</v>
      </c>
      <c r="K356" s="55">
        <v>0</v>
      </c>
      <c r="L356" s="17">
        <v>0</v>
      </c>
      <c r="M356" s="18">
        <v>0</v>
      </c>
      <c r="N356" s="19">
        <v>0</v>
      </c>
    </row>
    <row r="357" spans="1:53" ht="15.75" customHeight="1" thickBot="1" x14ac:dyDescent="0.4">
      <c r="B357" s="592"/>
      <c r="C357" s="616"/>
      <c r="D357" s="77" t="s">
        <v>1</v>
      </c>
      <c r="E357" s="24">
        <v>0</v>
      </c>
      <c r="F357" s="22">
        <v>0</v>
      </c>
      <c r="G357" s="22">
        <v>0</v>
      </c>
      <c r="H357" s="22">
        <v>0</v>
      </c>
      <c r="I357" s="22">
        <v>0</v>
      </c>
      <c r="J357" s="61">
        <v>0</v>
      </c>
      <c r="K357" s="78">
        <v>0</v>
      </c>
      <c r="L357" s="25">
        <v>0</v>
      </c>
      <c r="M357" s="26">
        <v>0</v>
      </c>
      <c r="N357" s="27">
        <v>0</v>
      </c>
    </row>
    <row r="358" spans="1:53" ht="15.75" customHeight="1" x14ac:dyDescent="0.35">
      <c r="B358" s="592"/>
      <c r="C358" s="615" t="s">
        <v>25</v>
      </c>
      <c r="D358" s="79" t="s">
        <v>3</v>
      </c>
      <c r="E358" s="16">
        <v>0</v>
      </c>
      <c r="F358" s="14">
        <v>0</v>
      </c>
      <c r="G358" s="14">
        <v>0</v>
      </c>
      <c r="H358" s="14">
        <v>0</v>
      </c>
      <c r="I358" s="14">
        <v>0</v>
      </c>
      <c r="J358" s="32">
        <v>0</v>
      </c>
      <c r="K358" s="80">
        <v>0</v>
      </c>
      <c r="L358" s="31">
        <v>0</v>
      </c>
      <c r="M358" s="14">
        <v>0</v>
      </c>
      <c r="N358" s="32">
        <v>0</v>
      </c>
    </row>
    <row r="359" spans="1:53" ht="15.75" customHeight="1" x14ac:dyDescent="0.35">
      <c r="B359" s="592"/>
      <c r="C359" s="617"/>
      <c r="D359" s="105" t="s">
        <v>5</v>
      </c>
      <c r="E359" s="37">
        <v>0</v>
      </c>
      <c r="F359" s="35">
        <v>0</v>
      </c>
      <c r="G359" s="35">
        <v>0</v>
      </c>
      <c r="H359" s="35">
        <v>0</v>
      </c>
      <c r="I359" s="35">
        <v>0</v>
      </c>
      <c r="J359" s="39">
        <v>0</v>
      </c>
      <c r="K359" s="57">
        <v>0</v>
      </c>
      <c r="L359" s="38">
        <v>0</v>
      </c>
      <c r="M359" s="35">
        <v>0</v>
      </c>
      <c r="N359" s="39">
        <v>0</v>
      </c>
    </row>
    <row r="360" spans="1:53" ht="15.75" customHeight="1" x14ac:dyDescent="0.35">
      <c r="B360" s="592"/>
      <c r="C360" s="617"/>
      <c r="D360" s="105" t="s">
        <v>6</v>
      </c>
      <c r="E360" s="37">
        <v>0</v>
      </c>
      <c r="F360" s="35">
        <v>0</v>
      </c>
      <c r="G360" s="35">
        <v>0</v>
      </c>
      <c r="H360" s="35">
        <v>0</v>
      </c>
      <c r="I360" s="35">
        <v>0</v>
      </c>
      <c r="J360" s="39">
        <v>0</v>
      </c>
      <c r="K360" s="57">
        <v>0</v>
      </c>
      <c r="L360" s="38">
        <v>0</v>
      </c>
      <c r="M360" s="35">
        <v>0</v>
      </c>
      <c r="N360" s="39">
        <v>0</v>
      </c>
    </row>
    <row r="361" spans="1:53" ht="15.75" customHeight="1" thickBot="1" x14ac:dyDescent="0.4">
      <c r="B361" s="592"/>
      <c r="C361" s="616"/>
      <c r="D361" s="108" t="s">
        <v>4</v>
      </c>
      <c r="E361" s="45">
        <v>0</v>
      </c>
      <c r="F361" s="26">
        <v>0</v>
      </c>
      <c r="G361" s="26">
        <v>0</v>
      </c>
      <c r="H361" s="26">
        <v>0</v>
      </c>
      <c r="I361" s="26">
        <v>0</v>
      </c>
      <c r="J361" s="27">
        <v>0</v>
      </c>
      <c r="K361" s="83">
        <v>0</v>
      </c>
      <c r="L361" s="25">
        <v>0</v>
      </c>
      <c r="M361" s="26">
        <v>0</v>
      </c>
      <c r="N361" s="27">
        <v>0</v>
      </c>
    </row>
    <row r="362" spans="1:53" x14ac:dyDescent="0.35">
      <c r="B362" s="592"/>
      <c r="C362" s="615" t="s">
        <v>26</v>
      </c>
      <c r="D362" s="84" t="s">
        <v>7</v>
      </c>
      <c r="E362" s="48">
        <v>0</v>
      </c>
      <c r="F362" s="18">
        <v>0</v>
      </c>
      <c r="G362" s="18">
        <v>0</v>
      </c>
      <c r="H362" s="18">
        <v>0</v>
      </c>
      <c r="I362" s="18">
        <v>0</v>
      </c>
      <c r="J362" s="19">
        <v>0</v>
      </c>
      <c r="K362" s="55">
        <v>0</v>
      </c>
      <c r="L362" s="17">
        <v>0</v>
      </c>
      <c r="M362" s="18">
        <v>0</v>
      </c>
      <c r="N362" s="19">
        <v>0</v>
      </c>
    </row>
    <row r="363" spans="1:53" ht="16.5" customHeight="1" thickBot="1" x14ac:dyDescent="0.4">
      <c r="B363" s="592"/>
      <c r="C363" s="616"/>
      <c r="D363" s="85" t="s">
        <v>8</v>
      </c>
      <c r="E363" s="45">
        <v>0</v>
      </c>
      <c r="F363" s="26">
        <v>0</v>
      </c>
      <c r="G363" s="26">
        <v>0</v>
      </c>
      <c r="H363" s="26">
        <v>0</v>
      </c>
      <c r="I363" s="26">
        <v>0</v>
      </c>
      <c r="J363" s="27">
        <v>0</v>
      </c>
      <c r="K363" s="83">
        <v>0</v>
      </c>
      <c r="L363" s="25">
        <v>0</v>
      </c>
      <c r="M363" s="26">
        <v>0</v>
      </c>
      <c r="N363" s="27">
        <v>0</v>
      </c>
    </row>
    <row r="364" spans="1:53" ht="16.5" customHeight="1" x14ac:dyDescent="0.35">
      <c r="B364" s="592"/>
      <c r="C364" s="618" t="s">
        <v>101</v>
      </c>
      <c r="D364" s="86" t="s">
        <v>29</v>
      </c>
      <c r="E364" s="48">
        <v>0</v>
      </c>
      <c r="F364" s="18">
        <v>0</v>
      </c>
      <c r="G364" s="18">
        <v>0</v>
      </c>
      <c r="H364" s="18">
        <v>0</v>
      </c>
      <c r="I364" s="18">
        <v>0</v>
      </c>
      <c r="J364" s="19">
        <v>0</v>
      </c>
      <c r="K364" s="55">
        <v>0</v>
      </c>
      <c r="L364" s="17">
        <v>0</v>
      </c>
      <c r="M364" s="18">
        <v>0</v>
      </c>
      <c r="N364" s="19">
        <v>0</v>
      </c>
    </row>
    <row r="365" spans="1:53" ht="17.25" customHeight="1" thickBot="1" x14ac:dyDescent="0.4">
      <c r="B365" s="592"/>
      <c r="C365" s="619"/>
      <c r="D365" s="85" t="s">
        <v>30</v>
      </c>
      <c r="E365" s="45">
        <v>0</v>
      </c>
      <c r="F365" s="26">
        <v>0</v>
      </c>
      <c r="G365" s="26">
        <v>0</v>
      </c>
      <c r="H365" s="26">
        <v>0</v>
      </c>
      <c r="I365" s="26">
        <v>0</v>
      </c>
      <c r="J365" s="27">
        <v>0</v>
      </c>
      <c r="K365" s="83">
        <v>0</v>
      </c>
      <c r="L365" s="25">
        <v>0</v>
      </c>
      <c r="M365" s="26">
        <v>0</v>
      </c>
      <c r="N365" s="27">
        <v>0</v>
      </c>
    </row>
    <row r="366" spans="1:53" ht="18.75" customHeight="1" x14ac:dyDescent="0.35">
      <c r="B366" s="592"/>
      <c r="C366" s="615" t="s">
        <v>27</v>
      </c>
      <c r="D366" s="86" t="s">
        <v>31</v>
      </c>
      <c r="E366" s="48">
        <v>0</v>
      </c>
      <c r="F366" s="18">
        <v>0</v>
      </c>
      <c r="G366" s="18">
        <v>0</v>
      </c>
      <c r="H366" s="18">
        <v>0</v>
      </c>
      <c r="I366" s="18">
        <v>0</v>
      </c>
      <c r="J366" s="19">
        <v>0</v>
      </c>
      <c r="K366" s="55">
        <v>0</v>
      </c>
      <c r="L366" s="17">
        <v>0</v>
      </c>
      <c r="M366" s="18">
        <v>0</v>
      </c>
      <c r="N366" s="19">
        <v>0</v>
      </c>
    </row>
    <row r="367" spans="1:53" ht="15" customHeight="1" x14ac:dyDescent="0.35">
      <c r="B367" s="592"/>
      <c r="C367" s="617"/>
      <c r="D367" s="87" t="s">
        <v>32</v>
      </c>
      <c r="E367" s="37">
        <v>0</v>
      </c>
      <c r="F367" s="35">
        <v>0</v>
      </c>
      <c r="G367" s="35">
        <v>0</v>
      </c>
      <c r="H367" s="35">
        <v>0</v>
      </c>
      <c r="I367" s="35">
        <v>0</v>
      </c>
      <c r="J367" s="39">
        <v>0</v>
      </c>
      <c r="K367" s="57">
        <v>0</v>
      </c>
      <c r="L367" s="38">
        <v>0</v>
      </c>
      <c r="M367" s="35">
        <v>0</v>
      </c>
      <c r="N367" s="39">
        <v>0</v>
      </c>
    </row>
    <row r="368" spans="1:53" ht="13.9" thickBot="1" x14ac:dyDescent="0.4">
      <c r="B368" s="592"/>
      <c r="C368" s="619"/>
      <c r="D368" s="88" t="s">
        <v>33</v>
      </c>
      <c r="E368" s="45">
        <v>0</v>
      </c>
      <c r="F368" s="26">
        <v>0</v>
      </c>
      <c r="G368" s="26">
        <v>0</v>
      </c>
      <c r="H368" s="26">
        <v>0</v>
      </c>
      <c r="I368" s="26">
        <v>0</v>
      </c>
      <c r="J368" s="27">
        <v>0</v>
      </c>
      <c r="K368" s="83">
        <v>0</v>
      </c>
      <c r="L368" s="25">
        <v>0</v>
      </c>
      <c r="M368" s="26">
        <v>0</v>
      </c>
      <c r="N368" s="27">
        <v>0</v>
      </c>
    </row>
    <row r="369" spans="1:53" x14ac:dyDescent="0.35">
      <c r="B369" s="592"/>
      <c r="C369" s="615" t="s">
        <v>28</v>
      </c>
      <c r="D369" s="89" t="s">
        <v>34</v>
      </c>
      <c r="E369" s="55">
        <v>0</v>
      </c>
      <c r="F369" s="18">
        <v>0</v>
      </c>
      <c r="G369" s="18">
        <v>0</v>
      </c>
      <c r="H369" s="18">
        <v>0</v>
      </c>
      <c r="I369" s="18">
        <v>0</v>
      </c>
      <c r="J369" s="19">
        <v>0</v>
      </c>
      <c r="K369" s="55">
        <v>0</v>
      </c>
      <c r="L369" s="17">
        <v>0</v>
      </c>
      <c r="M369" s="18">
        <v>0</v>
      </c>
      <c r="N369" s="19">
        <v>0</v>
      </c>
    </row>
    <row r="370" spans="1:53" x14ac:dyDescent="0.35">
      <c r="B370" s="592"/>
      <c r="C370" s="617"/>
      <c r="D370" s="90" t="s">
        <v>36</v>
      </c>
      <c r="E370" s="57">
        <v>0</v>
      </c>
      <c r="F370" s="35">
        <v>0</v>
      </c>
      <c r="G370" s="35">
        <v>0</v>
      </c>
      <c r="H370" s="35">
        <v>0</v>
      </c>
      <c r="I370" s="35">
        <v>0</v>
      </c>
      <c r="J370" s="39">
        <v>0</v>
      </c>
      <c r="K370" s="57">
        <v>0</v>
      </c>
      <c r="L370" s="38">
        <v>0</v>
      </c>
      <c r="M370" s="35">
        <v>0</v>
      </c>
      <c r="N370" s="39">
        <v>0</v>
      </c>
    </row>
    <row r="371" spans="1:53" x14ac:dyDescent="0.35">
      <c r="B371" s="592"/>
      <c r="C371" s="617"/>
      <c r="D371" s="90" t="s">
        <v>35</v>
      </c>
      <c r="E371" s="57">
        <v>0</v>
      </c>
      <c r="F371" s="35">
        <v>0</v>
      </c>
      <c r="G371" s="35">
        <v>0</v>
      </c>
      <c r="H371" s="35">
        <v>0</v>
      </c>
      <c r="I371" s="35">
        <v>0</v>
      </c>
      <c r="J371" s="39">
        <v>0</v>
      </c>
      <c r="K371" s="57">
        <v>0</v>
      </c>
      <c r="L371" s="38">
        <v>0</v>
      </c>
      <c r="M371" s="35">
        <v>0</v>
      </c>
      <c r="N371" s="39">
        <v>0</v>
      </c>
    </row>
    <row r="372" spans="1:53" ht="15.75" customHeight="1" thickBot="1" x14ac:dyDescent="0.4">
      <c r="B372" s="592"/>
      <c r="C372" s="619"/>
      <c r="D372" s="88" t="s">
        <v>37</v>
      </c>
      <c r="E372" s="45">
        <v>0</v>
      </c>
      <c r="F372" s="26">
        <v>0</v>
      </c>
      <c r="G372" s="26">
        <v>0</v>
      </c>
      <c r="H372" s="26">
        <v>0</v>
      </c>
      <c r="I372" s="26">
        <v>0</v>
      </c>
      <c r="J372" s="27">
        <v>0</v>
      </c>
      <c r="K372" s="83">
        <v>0</v>
      </c>
      <c r="L372" s="25">
        <v>0</v>
      </c>
      <c r="M372" s="26">
        <v>0</v>
      </c>
      <c r="N372" s="27">
        <v>0</v>
      </c>
    </row>
    <row r="373" spans="1:53" ht="18.600000000000001" customHeight="1" x14ac:dyDescent="0.35">
      <c r="B373" s="592"/>
      <c r="C373" s="620" t="s">
        <v>99</v>
      </c>
      <c r="D373" s="90" t="s">
        <v>75</v>
      </c>
      <c r="E373" s="55">
        <v>0</v>
      </c>
      <c r="F373" s="18">
        <v>0</v>
      </c>
      <c r="G373" s="18">
        <v>0</v>
      </c>
      <c r="H373" s="18">
        <v>0</v>
      </c>
      <c r="I373" s="18">
        <v>0</v>
      </c>
      <c r="J373" s="19">
        <v>0</v>
      </c>
      <c r="K373" s="55">
        <v>0</v>
      </c>
      <c r="L373" s="17">
        <v>0</v>
      </c>
      <c r="M373" s="18">
        <v>0</v>
      </c>
      <c r="N373" s="19">
        <v>0</v>
      </c>
    </row>
    <row r="374" spans="1:53" ht="15.75" customHeight="1" x14ac:dyDescent="0.35">
      <c r="B374" s="592"/>
      <c r="C374" s="621"/>
      <c r="D374" s="90" t="s">
        <v>76</v>
      </c>
      <c r="E374" s="55">
        <v>0</v>
      </c>
      <c r="F374" s="18">
        <v>0</v>
      </c>
      <c r="G374" s="18">
        <v>0</v>
      </c>
      <c r="H374" s="18">
        <v>0</v>
      </c>
      <c r="I374" s="18">
        <v>0</v>
      </c>
      <c r="J374" s="19">
        <v>0</v>
      </c>
      <c r="K374" s="55">
        <v>0</v>
      </c>
      <c r="L374" s="17">
        <v>0</v>
      </c>
      <c r="M374" s="18">
        <v>0</v>
      </c>
      <c r="N374" s="19">
        <v>0</v>
      </c>
    </row>
    <row r="375" spans="1:53" ht="16.5" customHeight="1" x14ac:dyDescent="0.35">
      <c r="B375" s="592"/>
      <c r="C375" s="621"/>
      <c r="D375" s="90" t="s">
        <v>77</v>
      </c>
      <c r="E375" s="55">
        <v>0</v>
      </c>
      <c r="F375" s="18">
        <v>0</v>
      </c>
      <c r="G375" s="18">
        <v>0</v>
      </c>
      <c r="H375" s="18">
        <v>0</v>
      </c>
      <c r="I375" s="18">
        <v>0</v>
      </c>
      <c r="J375" s="19">
        <v>0</v>
      </c>
      <c r="K375" s="55">
        <v>0</v>
      </c>
      <c r="L375" s="17">
        <v>0</v>
      </c>
      <c r="M375" s="18">
        <v>0</v>
      </c>
      <c r="N375" s="19">
        <v>0</v>
      </c>
    </row>
    <row r="376" spans="1:53" ht="19.5" customHeight="1" thickBot="1" x14ac:dyDescent="0.4">
      <c r="B376" s="592"/>
      <c r="C376" s="622"/>
      <c r="D376" s="91" t="s">
        <v>80</v>
      </c>
      <c r="E376" s="126">
        <v>0</v>
      </c>
      <c r="F376" s="26">
        <v>0</v>
      </c>
      <c r="G376" s="63">
        <v>0</v>
      </c>
      <c r="H376" s="63">
        <v>0</v>
      </c>
      <c r="I376" s="63">
        <v>0</v>
      </c>
      <c r="J376" s="27">
        <v>0</v>
      </c>
      <c r="K376" s="45">
        <v>0</v>
      </c>
      <c r="L376" s="66">
        <v>0</v>
      </c>
      <c r="M376" s="63">
        <v>0</v>
      </c>
      <c r="N376" s="27">
        <v>0</v>
      </c>
    </row>
    <row r="377" spans="1:53" ht="15.75" customHeight="1" x14ac:dyDescent="0.35">
      <c r="B377" s="592"/>
      <c r="C377" s="615" t="s">
        <v>106</v>
      </c>
      <c r="D377" s="86" t="s">
        <v>29</v>
      </c>
      <c r="E377" s="55">
        <v>0</v>
      </c>
      <c r="F377" s="18">
        <v>0</v>
      </c>
      <c r="G377" s="18">
        <v>0</v>
      </c>
      <c r="H377" s="18">
        <v>0</v>
      </c>
      <c r="I377" s="18">
        <v>0</v>
      </c>
      <c r="J377" s="19">
        <v>0</v>
      </c>
      <c r="K377" s="55">
        <v>0</v>
      </c>
      <c r="L377" s="17">
        <v>0</v>
      </c>
      <c r="M377" s="18">
        <v>0</v>
      </c>
      <c r="N377" s="19">
        <v>0</v>
      </c>
    </row>
    <row r="378" spans="1:53" ht="21" customHeight="1" thickBot="1" x14ac:dyDescent="0.4">
      <c r="B378" s="592"/>
      <c r="C378" s="616"/>
      <c r="D378" s="88" t="s">
        <v>30</v>
      </c>
      <c r="E378" s="83">
        <v>0</v>
      </c>
      <c r="F378" s="26">
        <v>0</v>
      </c>
      <c r="G378" s="26">
        <v>0</v>
      </c>
      <c r="H378" s="26">
        <v>0</v>
      </c>
      <c r="I378" s="26">
        <v>0</v>
      </c>
      <c r="J378" s="27">
        <v>0</v>
      </c>
      <c r="K378" s="83">
        <v>0</v>
      </c>
      <c r="L378" s="25">
        <v>0</v>
      </c>
      <c r="M378" s="26">
        <v>0</v>
      </c>
      <c r="N378" s="27">
        <v>0</v>
      </c>
    </row>
    <row r="379" spans="1:53" ht="15.75" customHeight="1" x14ac:dyDescent="0.35">
      <c r="B379" s="592"/>
      <c r="C379" s="615" t="s">
        <v>107</v>
      </c>
      <c r="D379" s="86" t="s">
        <v>29</v>
      </c>
      <c r="E379" s="55">
        <v>0</v>
      </c>
      <c r="F379" s="18">
        <v>0</v>
      </c>
      <c r="G379" s="18">
        <v>0</v>
      </c>
      <c r="H379" s="18">
        <v>0</v>
      </c>
      <c r="I379" s="18">
        <v>0</v>
      </c>
      <c r="J379" s="19">
        <v>0</v>
      </c>
      <c r="K379" s="55">
        <v>0</v>
      </c>
      <c r="L379" s="17">
        <v>0</v>
      </c>
      <c r="M379" s="18">
        <v>0</v>
      </c>
      <c r="N379" s="19">
        <v>0</v>
      </c>
    </row>
    <row r="380" spans="1:53" ht="21" customHeight="1" thickBot="1" x14ac:dyDescent="0.4">
      <c r="B380" s="592"/>
      <c r="C380" s="616"/>
      <c r="D380" s="88" t="s">
        <v>30</v>
      </c>
      <c r="E380" s="83">
        <v>0</v>
      </c>
      <c r="F380" s="26">
        <v>0</v>
      </c>
      <c r="G380" s="26">
        <v>0</v>
      </c>
      <c r="H380" s="26">
        <v>0</v>
      </c>
      <c r="I380" s="26">
        <v>0</v>
      </c>
      <c r="J380" s="27">
        <v>0</v>
      </c>
      <c r="K380" s="83">
        <v>0</v>
      </c>
      <c r="L380" s="25">
        <v>0</v>
      </c>
      <c r="M380" s="26">
        <v>0</v>
      </c>
      <c r="N380" s="27">
        <v>0</v>
      </c>
    </row>
    <row r="381" spans="1:53" ht="15.75" customHeight="1" x14ac:dyDescent="0.35">
      <c r="B381" s="592"/>
      <c r="C381" s="615" t="s">
        <v>81</v>
      </c>
      <c r="D381" s="86" t="s">
        <v>82</v>
      </c>
      <c r="E381" s="55">
        <v>0</v>
      </c>
      <c r="F381" s="18">
        <v>0</v>
      </c>
      <c r="G381" s="18">
        <v>0</v>
      </c>
      <c r="H381" s="18">
        <v>0</v>
      </c>
      <c r="I381" s="18">
        <v>0</v>
      </c>
      <c r="J381" s="19">
        <v>0</v>
      </c>
      <c r="K381" s="55">
        <v>0</v>
      </c>
      <c r="L381" s="17">
        <v>0</v>
      </c>
      <c r="M381" s="18">
        <v>0</v>
      </c>
      <c r="N381" s="19">
        <v>0</v>
      </c>
    </row>
    <row r="382" spans="1:53" ht="18" customHeight="1" x14ac:dyDescent="0.35">
      <c r="B382" s="592"/>
      <c r="C382" s="621"/>
      <c r="D382" s="90" t="s">
        <v>83</v>
      </c>
      <c r="E382" s="55">
        <v>0</v>
      </c>
      <c r="F382" s="18">
        <v>0</v>
      </c>
      <c r="G382" s="18">
        <v>0</v>
      </c>
      <c r="H382" s="18">
        <v>0</v>
      </c>
      <c r="I382" s="18">
        <v>0</v>
      </c>
      <c r="J382" s="19">
        <v>0</v>
      </c>
      <c r="K382" s="55">
        <v>0</v>
      </c>
      <c r="L382" s="17">
        <v>0</v>
      </c>
      <c r="M382" s="18">
        <v>0</v>
      </c>
      <c r="N382" s="19">
        <v>0</v>
      </c>
    </row>
    <row r="383" spans="1:53" ht="18.75" customHeight="1" thickBot="1" x14ac:dyDescent="0.4">
      <c r="B383" s="593"/>
      <c r="C383" s="616"/>
      <c r="D383" s="88" t="s">
        <v>84</v>
      </c>
      <c r="E383" s="83">
        <v>0</v>
      </c>
      <c r="F383" s="26">
        <v>0</v>
      </c>
      <c r="G383" s="26">
        <v>0</v>
      </c>
      <c r="H383" s="26">
        <v>0</v>
      </c>
      <c r="I383" s="26">
        <v>0</v>
      </c>
      <c r="J383" s="27">
        <v>0</v>
      </c>
      <c r="K383" s="83">
        <v>0</v>
      </c>
      <c r="L383" s="25">
        <v>0</v>
      </c>
      <c r="M383" s="26">
        <v>0</v>
      </c>
      <c r="N383" s="27">
        <v>0</v>
      </c>
    </row>
    <row r="384" spans="1:53" s="270" customFormat="1" ht="11.25" customHeight="1" thickBot="1" x14ac:dyDescent="0.4">
      <c r="A384" s="264"/>
      <c r="B384" s="266"/>
      <c r="C384" s="267"/>
      <c r="D384" s="267"/>
      <c r="E384" s="268"/>
      <c r="F384" s="268"/>
      <c r="G384" s="268"/>
      <c r="H384" s="268"/>
      <c r="I384" s="268"/>
      <c r="J384" s="268"/>
      <c r="K384" s="268"/>
      <c r="L384" s="269"/>
      <c r="M384" s="268"/>
      <c r="N384" s="268"/>
      <c r="O384" s="264"/>
      <c r="P384" s="264"/>
      <c r="Q384" s="264"/>
      <c r="R384" s="264"/>
      <c r="S384" s="264"/>
      <c r="T384" s="264"/>
      <c r="U384" s="264"/>
      <c r="V384" s="264"/>
      <c r="W384" s="264"/>
      <c r="X384" s="264"/>
      <c r="Y384" s="264"/>
      <c r="Z384" s="264"/>
      <c r="AA384" s="264"/>
      <c r="AB384" s="264"/>
      <c r="AC384" s="264"/>
      <c r="AD384" s="264"/>
      <c r="AE384" s="264"/>
      <c r="AF384" s="264"/>
      <c r="AG384" s="264"/>
      <c r="AH384" s="264"/>
      <c r="AI384" s="264"/>
      <c r="AJ384" s="264"/>
      <c r="AK384" s="264"/>
      <c r="AL384" s="264"/>
      <c r="AM384" s="264"/>
      <c r="AN384" s="264"/>
      <c r="AO384" s="264"/>
      <c r="AP384" s="264"/>
      <c r="AQ384" s="264"/>
      <c r="AR384" s="264"/>
      <c r="AS384" s="264"/>
      <c r="AT384" s="264"/>
      <c r="AU384" s="264"/>
      <c r="AV384" s="264"/>
      <c r="AW384" s="264"/>
      <c r="AX384" s="264"/>
      <c r="AY384" s="264"/>
      <c r="AZ384" s="264"/>
      <c r="BA384" s="264"/>
    </row>
    <row r="385" spans="2:14" ht="59.45" customHeight="1" thickBot="1" x14ac:dyDescent="0.55000000000000004">
      <c r="B385" s="205" t="s">
        <v>9</v>
      </c>
      <c r="C385" s="205" t="s">
        <v>51</v>
      </c>
      <c r="D385" s="208" t="s">
        <v>52</v>
      </c>
      <c r="E385" s="73" t="s">
        <v>192</v>
      </c>
      <c r="F385" s="7" t="s">
        <v>193</v>
      </c>
      <c r="G385" s="7" t="s">
        <v>194</v>
      </c>
      <c r="H385" s="7" t="s">
        <v>195</v>
      </c>
      <c r="I385" s="7" t="s">
        <v>196</v>
      </c>
      <c r="J385" s="8" t="s">
        <v>197</v>
      </c>
      <c r="K385" s="74" t="s">
        <v>23</v>
      </c>
      <c r="L385" s="75" t="s">
        <v>21</v>
      </c>
      <c r="M385" s="74" t="s">
        <v>22</v>
      </c>
      <c r="N385" s="8" t="s">
        <v>24</v>
      </c>
    </row>
    <row r="386" spans="2:14" ht="23.1" customHeight="1" thickBot="1" x14ac:dyDescent="0.4">
      <c r="B386" s="591" t="s">
        <v>231</v>
      </c>
      <c r="C386" s="116" t="s">
        <v>205</v>
      </c>
      <c r="D386" s="117" t="s">
        <v>204</v>
      </c>
      <c r="E386" s="129">
        <f t="shared" ref="E386:N386" si="12">SUM(E387:E388)/(E171)*100</f>
        <v>25</v>
      </c>
      <c r="F386" s="130">
        <f t="shared" si="12"/>
        <v>0</v>
      </c>
      <c r="G386" s="131">
        <f t="shared" si="12"/>
        <v>6.25</v>
      </c>
      <c r="H386" s="124">
        <f t="shared" si="12"/>
        <v>0</v>
      </c>
      <c r="I386" s="127">
        <f t="shared" si="12"/>
        <v>0</v>
      </c>
      <c r="J386" s="125">
        <f t="shared" si="12"/>
        <v>0</v>
      </c>
      <c r="K386" s="168" t="e">
        <f t="shared" si="12"/>
        <v>#DIV/0!</v>
      </c>
      <c r="L386" s="124">
        <f t="shared" si="12"/>
        <v>5.1282051282051277</v>
      </c>
      <c r="M386" s="130" t="e">
        <f t="shared" si="12"/>
        <v>#DIV/0!</v>
      </c>
      <c r="N386" s="125" t="e">
        <f t="shared" si="12"/>
        <v>#DIV/0!</v>
      </c>
    </row>
    <row r="387" spans="2:14" ht="15" customHeight="1" x14ac:dyDescent="0.35">
      <c r="B387" s="592"/>
      <c r="C387" s="615" t="s">
        <v>2</v>
      </c>
      <c r="D387" s="76" t="s">
        <v>0</v>
      </c>
      <c r="E387" s="48">
        <v>1</v>
      </c>
      <c r="F387" s="18">
        <v>0</v>
      </c>
      <c r="G387" s="18">
        <v>0</v>
      </c>
      <c r="H387" s="18">
        <v>0</v>
      </c>
      <c r="I387" s="18">
        <v>0</v>
      </c>
      <c r="J387" s="19">
        <v>0</v>
      </c>
      <c r="K387" s="55">
        <v>0</v>
      </c>
      <c r="L387" s="347">
        <v>1</v>
      </c>
      <c r="M387" s="18">
        <v>1</v>
      </c>
      <c r="N387" s="19">
        <v>0</v>
      </c>
    </row>
    <row r="388" spans="2:14" ht="15.75" customHeight="1" thickBot="1" x14ac:dyDescent="0.4">
      <c r="B388" s="592"/>
      <c r="C388" s="616"/>
      <c r="D388" s="77" t="s">
        <v>1</v>
      </c>
      <c r="E388" s="24">
        <v>0</v>
      </c>
      <c r="F388" s="22">
        <v>0</v>
      </c>
      <c r="G388" s="22">
        <v>1</v>
      </c>
      <c r="H388" s="22">
        <v>0</v>
      </c>
      <c r="I388" s="22">
        <v>0</v>
      </c>
      <c r="J388" s="61">
        <v>0</v>
      </c>
      <c r="K388" s="78">
        <v>0</v>
      </c>
      <c r="L388" s="367">
        <v>1</v>
      </c>
      <c r="M388" s="26">
        <v>1</v>
      </c>
      <c r="N388" s="27">
        <v>0</v>
      </c>
    </row>
    <row r="389" spans="2:14" ht="15.75" customHeight="1" x14ac:dyDescent="0.35">
      <c r="B389" s="592"/>
      <c r="C389" s="615" t="s">
        <v>25</v>
      </c>
      <c r="D389" s="79" t="s">
        <v>3</v>
      </c>
      <c r="E389" s="16">
        <v>0</v>
      </c>
      <c r="F389" s="14">
        <v>0</v>
      </c>
      <c r="G389" s="14">
        <v>0</v>
      </c>
      <c r="H389" s="14">
        <v>0</v>
      </c>
      <c r="I389" s="14">
        <v>0</v>
      </c>
      <c r="J389" s="32">
        <v>0</v>
      </c>
      <c r="K389" s="80">
        <v>0</v>
      </c>
      <c r="L389" s="372">
        <v>0</v>
      </c>
      <c r="M389" s="14">
        <v>0</v>
      </c>
      <c r="N389" s="32">
        <v>0</v>
      </c>
    </row>
    <row r="390" spans="2:14" ht="15.75" customHeight="1" x14ac:dyDescent="0.35">
      <c r="B390" s="592"/>
      <c r="C390" s="617"/>
      <c r="D390" s="105" t="s">
        <v>5</v>
      </c>
      <c r="E390" s="37">
        <v>0</v>
      </c>
      <c r="F390" s="35">
        <v>0</v>
      </c>
      <c r="G390" s="35">
        <v>0</v>
      </c>
      <c r="H390" s="35">
        <v>0</v>
      </c>
      <c r="I390" s="35">
        <v>0</v>
      </c>
      <c r="J390" s="39">
        <v>0</v>
      </c>
      <c r="K390" s="57">
        <v>0</v>
      </c>
      <c r="L390" s="377">
        <v>0</v>
      </c>
      <c r="M390" s="35">
        <v>0</v>
      </c>
      <c r="N390" s="39">
        <v>0</v>
      </c>
    </row>
    <row r="391" spans="2:14" ht="15.75" customHeight="1" x14ac:dyDescent="0.35">
      <c r="B391" s="592"/>
      <c r="C391" s="617"/>
      <c r="D391" s="105" t="s">
        <v>6</v>
      </c>
      <c r="E391" s="37">
        <v>1</v>
      </c>
      <c r="F391" s="35">
        <v>0</v>
      </c>
      <c r="G391" s="35">
        <v>1</v>
      </c>
      <c r="H391" s="35">
        <v>0</v>
      </c>
      <c r="I391" s="35">
        <v>0</v>
      </c>
      <c r="J391" s="39">
        <v>0</v>
      </c>
      <c r="K391" s="57">
        <v>0</v>
      </c>
      <c r="L391" s="377">
        <v>2</v>
      </c>
      <c r="M391" s="35">
        <v>2</v>
      </c>
      <c r="N391" s="39">
        <v>0</v>
      </c>
    </row>
    <row r="392" spans="2:14" ht="15.75" customHeight="1" thickBot="1" x14ac:dyDescent="0.4">
      <c r="B392" s="592"/>
      <c r="C392" s="616"/>
      <c r="D392" s="108" t="s">
        <v>4</v>
      </c>
      <c r="E392" s="45">
        <v>0</v>
      </c>
      <c r="F392" s="26">
        <v>0</v>
      </c>
      <c r="G392" s="26">
        <v>0</v>
      </c>
      <c r="H392" s="26">
        <v>0</v>
      </c>
      <c r="I392" s="26">
        <v>0</v>
      </c>
      <c r="J392" s="27">
        <v>0</v>
      </c>
      <c r="K392" s="83">
        <v>0</v>
      </c>
      <c r="L392" s="367">
        <v>0</v>
      </c>
      <c r="M392" s="26">
        <v>0</v>
      </c>
      <c r="N392" s="27">
        <v>0</v>
      </c>
    </row>
    <row r="393" spans="2:14" x14ac:dyDescent="0.35">
      <c r="B393" s="592"/>
      <c r="C393" s="615" t="s">
        <v>26</v>
      </c>
      <c r="D393" s="84" t="s">
        <v>7</v>
      </c>
      <c r="E393" s="48">
        <v>0</v>
      </c>
      <c r="F393" s="18">
        <v>0</v>
      </c>
      <c r="G393" s="18">
        <v>0</v>
      </c>
      <c r="H393" s="18">
        <v>0</v>
      </c>
      <c r="I393" s="18">
        <v>0</v>
      </c>
      <c r="J393" s="19">
        <v>0</v>
      </c>
      <c r="K393" s="55">
        <v>0</v>
      </c>
      <c r="L393" s="347">
        <v>0</v>
      </c>
      <c r="M393" s="18">
        <v>0</v>
      </c>
      <c r="N393" s="19">
        <v>0</v>
      </c>
    </row>
    <row r="394" spans="2:14" ht="16.5" customHeight="1" thickBot="1" x14ac:dyDescent="0.4">
      <c r="B394" s="592"/>
      <c r="C394" s="616"/>
      <c r="D394" s="85" t="s">
        <v>8</v>
      </c>
      <c r="E394" s="45">
        <v>1</v>
      </c>
      <c r="F394" s="26">
        <v>0</v>
      </c>
      <c r="G394" s="26">
        <v>1</v>
      </c>
      <c r="H394" s="26">
        <v>0</v>
      </c>
      <c r="I394" s="26">
        <v>0</v>
      </c>
      <c r="J394" s="27">
        <v>0</v>
      </c>
      <c r="K394" s="83">
        <v>0</v>
      </c>
      <c r="L394" s="367">
        <v>2</v>
      </c>
      <c r="M394" s="26">
        <v>2</v>
      </c>
      <c r="N394" s="27">
        <v>0</v>
      </c>
    </row>
    <row r="395" spans="2:14" ht="16.5" customHeight="1" x14ac:dyDescent="0.35">
      <c r="B395" s="592"/>
      <c r="C395" s="618" t="s">
        <v>62</v>
      </c>
      <c r="D395" s="86" t="s">
        <v>29</v>
      </c>
      <c r="E395" s="48">
        <v>0</v>
      </c>
      <c r="F395" s="18">
        <v>0</v>
      </c>
      <c r="G395" s="18">
        <v>0</v>
      </c>
      <c r="H395" s="18">
        <v>0</v>
      </c>
      <c r="I395" s="18">
        <v>0</v>
      </c>
      <c r="J395" s="19">
        <v>0</v>
      </c>
      <c r="K395" s="55">
        <v>0</v>
      </c>
      <c r="L395" s="347">
        <v>0</v>
      </c>
      <c r="M395" s="18">
        <v>0</v>
      </c>
      <c r="N395" s="19">
        <v>0</v>
      </c>
    </row>
    <row r="396" spans="2:14" ht="12" customHeight="1" thickBot="1" x14ac:dyDescent="0.4">
      <c r="B396" s="592"/>
      <c r="C396" s="619"/>
      <c r="D396" s="85" t="s">
        <v>30</v>
      </c>
      <c r="E396" s="45">
        <v>1</v>
      </c>
      <c r="F396" s="26">
        <v>0</v>
      </c>
      <c r="G396" s="26">
        <v>1</v>
      </c>
      <c r="H396" s="26">
        <v>0</v>
      </c>
      <c r="I396" s="26">
        <v>0</v>
      </c>
      <c r="J396" s="27">
        <v>0</v>
      </c>
      <c r="K396" s="83">
        <v>0</v>
      </c>
      <c r="L396" s="367">
        <v>2</v>
      </c>
      <c r="M396" s="26">
        <v>2</v>
      </c>
      <c r="N396" s="27">
        <v>0</v>
      </c>
    </row>
    <row r="397" spans="2:14" ht="18" customHeight="1" x14ac:dyDescent="0.35">
      <c r="B397" s="592"/>
      <c r="C397" s="615" t="s">
        <v>27</v>
      </c>
      <c r="D397" s="86" t="s">
        <v>31</v>
      </c>
      <c r="E397" s="48">
        <v>0</v>
      </c>
      <c r="F397" s="18">
        <v>0</v>
      </c>
      <c r="G397" s="18">
        <v>0</v>
      </c>
      <c r="H397" s="18">
        <v>0</v>
      </c>
      <c r="I397" s="18">
        <v>0</v>
      </c>
      <c r="J397" s="19">
        <v>0</v>
      </c>
      <c r="K397" s="55">
        <v>0</v>
      </c>
      <c r="L397" s="347">
        <v>0</v>
      </c>
      <c r="M397" s="18">
        <v>0</v>
      </c>
      <c r="N397" s="19">
        <v>0</v>
      </c>
    </row>
    <row r="398" spans="2:14" ht="15.75" customHeight="1" x14ac:dyDescent="0.35">
      <c r="B398" s="592"/>
      <c r="C398" s="617"/>
      <c r="D398" s="87" t="s">
        <v>32</v>
      </c>
      <c r="E398" s="37">
        <v>0</v>
      </c>
      <c r="F398" s="35">
        <v>0</v>
      </c>
      <c r="G398" s="35">
        <v>0</v>
      </c>
      <c r="H398" s="35">
        <v>0</v>
      </c>
      <c r="I398" s="35">
        <v>0</v>
      </c>
      <c r="J398" s="39">
        <v>0</v>
      </c>
      <c r="K398" s="57">
        <v>0</v>
      </c>
      <c r="L398" s="377">
        <v>0</v>
      </c>
      <c r="M398" s="35">
        <v>0</v>
      </c>
      <c r="N398" s="39">
        <v>0</v>
      </c>
    </row>
    <row r="399" spans="2:14" ht="13.9" thickBot="1" x14ac:dyDescent="0.4">
      <c r="B399" s="592"/>
      <c r="C399" s="619"/>
      <c r="D399" s="88" t="s">
        <v>33</v>
      </c>
      <c r="E399" s="45">
        <v>0</v>
      </c>
      <c r="F399" s="26">
        <v>0</v>
      </c>
      <c r="G399" s="26">
        <v>0</v>
      </c>
      <c r="H399" s="26">
        <v>0</v>
      </c>
      <c r="I399" s="26">
        <v>0</v>
      </c>
      <c r="J399" s="27">
        <v>0</v>
      </c>
      <c r="K399" s="83">
        <v>0</v>
      </c>
      <c r="L399" s="367">
        <v>0</v>
      </c>
      <c r="M399" s="26">
        <v>0</v>
      </c>
      <c r="N399" s="27">
        <v>0</v>
      </c>
    </row>
    <row r="400" spans="2:14" x14ac:dyDescent="0.35">
      <c r="B400" s="592"/>
      <c r="C400" s="615" t="s">
        <v>28</v>
      </c>
      <c r="D400" s="89" t="s">
        <v>34</v>
      </c>
      <c r="E400" s="55">
        <v>0</v>
      </c>
      <c r="F400" s="18">
        <v>0</v>
      </c>
      <c r="G400" s="18">
        <v>0</v>
      </c>
      <c r="H400" s="18">
        <v>0</v>
      </c>
      <c r="I400" s="18">
        <v>0</v>
      </c>
      <c r="J400" s="19">
        <v>0</v>
      </c>
      <c r="K400" s="55">
        <v>0</v>
      </c>
      <c r="L400" s="347">
        <v>0</v>
      </c>
      <c r="M400" s="18">
        <v>0</v>
      </c>
      <c r="N400" s="19">
        <v>0</v>
      </c>
    </row>
    <row r="401" spans="1:53" x14ac:dyDescent="0.35">
      <c r="B401" s="592"/>
      <c r="C401" s="617"/>
      <c r="D401" s="90" t="s">
        <v>36</v>
      </c>
      <c r="E401" s="57">
        <v>0</v>
      </c>
      <c r="F401" s="35">
        <v>0</v>
      </c>
      <c r="G401" s="35">
        <v>0</v>
      </c>
      <c r="H401" s="35">
        <v>0</v>
      </c>
      <c r="I401" s="35">
        <v>0</v>
      </c>
      <c r="J401" s="39">
        <v>0</v>
      </c>
      <c r="K401" s="57">
        <v>0</v>
      </c>
      <c r="L401" s="377">
        <v>0</v>
      </c>
      <c r="M401" s="35">
        <v>0</v>
      </c>
      <c r="N401" s="39">
        <v>0</v>
      </c>
    </row>
    <row r="402" spans="1:53" x14ac:dyDescent="0.35">
      <c r="B402" s="592"/>
      <c r="C402" s="617"/>
      <c r="D402" s="90" t="s">
        <v>35</v>
      </c>
      <c r="E402" s="57">
        <v>0</v>
      </c>
      <c r="F402" s="35">
        <v>0</v>
      </c>
      <c r="G402" s="35">
        <v>0</v>
      </c>
      <c r="H402" s="35">
        <v>0</v>
      </c>
      <c r="I402" s="35">
        <v>0</v>
      </c>
      <c r="J402" s="39">
        <v>0</v>
      </c>
      <c r="K402" s="57">
        <v>0</v>
      </c>
      <c r="L402" s="377">
        <v>0</v>
      </c>
      <c r="M402" s="35">
        <v>0</v>
      </c>
      <c r="N402" s="39">
        <v>0</v>
      </c>
    </row>
    <row r="403" spans="1:53" ht="15.75" customHeight="1" thickBot="1" x14ac:dyDescent="0.4">
      <c r="B403" s="592"/>
      <c r="C403" s="619"/>
      <c r="D403" s="88" t="s">
        <v>37</v>
      </c>
      <c r="E403" s="45">
        <v>0</v>
      </c>
      <c r="F403" s="26">
        <v>0</v>
      </c>
      <c r="G403" s="26">
        <v>0</v>
      </c>
      <c r="H403" s="26">
        <v>0</v>
      </c>
      <c r="I403" s="26">
        <v>0</v>
      </c>
      <c r="J403" s="27">
        <v>0</v>
      </c>
      <c r="K403" s="83">
        <v>0</v>
      </c>
      <c r="L403" s="367">
        <v>0</v>
      </c>
      <c r="M403" s="26">
        <v>0</v>
      </c>
      <c r="N403" s="27">
        <v>0</v>
      </c>
    </row>
    <row r="404" spans="1:53" ht="17.100000000000001" customHeight="1" x14ac:dyDescent="0.35">
      <c r="B404" s="592"/>
      <c r="C404" s="620" t="s">
        <v>108</v>
      </c>
      <c r="D404" s="90" t="s">
        <v>75</v>
      </c>
      <c r="E404" s="55">
        <v>0</v>
      </c>
      <c r="F404" s="18">
        <v>0</v>
      </c>
      <c r="G404" s="18">
        <v>0</v>
      </c>
      <c r="H404" s="18">
        <v>0</v>
      </c>
      <c r="I404" s="18">
        <v>0</v>
      </c>
      <c r="J404" s="19">
        <v>0</v>
      </c>
      <c r="K404" s="55">
        <v>0</v>
      </c>
      <c r="L404" s="347">
        <v>0</v>
      </c>
      <c r="M404" s="18">
        <v>0</v>
      </c>
      <c r="N404" s="19">
        <v>0</v>
      </c>
    </row>
    <row r="405" spans="1:53" ht="14.45" customHeight="1" x14ac:dyDescent="0.35">
      <c r="B405" s="592"/>
      <c r="C405" s="621"/>
      <c r="D405" s="90" t="s">
        <v>76</v>
      </c>
      <c r="E405" s="55">
        <v>0</v>
      </c>
      <c r="F405" s="18">
        <v>0</v>
      </c>
      <c r="G405" s="18">
        <v>1</v>
      </c>
      <c r="H405" s="18">
        <v>0</v>
      </c>
      <c r="I405" s="18">
        <v>0</v>
      </c>
      <c r="J405" s="19">
        <v>0</v>
      </c>
      <c r="K405" s="55">
        <v>0</v>
      </c>
      <c r="L405" s="347">
        <v>1</v>
      </c>
      <c r="M405" s="18">
        <v>1</v>
      </c>
      <c r="N405" s="19">
        <v>0</v>
      </c>
    </row>
    <row r="406" spans="1:53" ht="17.45" customHeight="1" x14ac:dyDescent="0.35">
      <c r="B406" s="592"/>
      <c r="C406" s="621"/>
      <c r="D406" s="90" t="s">
        <v>77</v>
      </c>
      <c r="E406" s="55">
        <v>0</v>
      </c>
      <c r="F406" s="18">
        <v>0</v>
      </c>
      <c r="G406" s="18">
        <v>0</v>
      </c>
      <c r="H406" s="18">
        <v>0</v>
      </c>
      <c r="I406" s="18">
        <v>0</v>
      </c>
      <c r="J406" s="19">
        <v>0</v>
      </c>
      <c r="K406" s="55">
        <v>0</v>
      </c>
      <c r="L406" s="347">
        <v>0</v>
      </c>
      <c r="M406" s="18">
        <v>0</v>
      </c>
      <c r="N406" s="19">
        <v>0</v>
      </c>
    </row>
    <row r="407" spans="1:53" ht="15.75" customHeight="1" thickBot="1" x14ac:dyDescent="0.4">
      <c r="B407" s="592"/>
      <c r="C407" s="622"/>
      <c r="D407" s="91" t="s">
        <v>80</v>
      </c>
      <c r="E407" s="126">
        <v>1</v>
      </c>
      <c r="F407" s="26">
        <v>0</v>
      </c>
      <c r="G407" s="63">
        <v>0</v>
      </c>
      <c r="H407" s="63">
        <v>0</v>
      </c>
      <c r="I407" s="63">
        <v>0</v>
      </c>
      <c r="J407" s="27">
        <v>0</v>
      </c>
      <c r="K407" s="45">
        <v>0</v>
      </c>
      <c r="L407" s="353">
        <v>1</v>
      </c>
      <c r="M407" s="63">
        <v>1</v>
      </c>
      <c r="N407" s="27">
        <v>0</v>
      </c>
    </row>
    <row r="408" spans="1:53" ht="19.5" customHeight="1" x14ac:dyDescent="0.35">
      <c r="B408" s="592"/>
      <c r="C408" s="620" t="s">
        <v>109</v>
      </c>
      <c r="D408" s="86" t="s">
        <v>39</v>
      </c>
      <c r="E408" s="55">
        <v>0</v>
      </c>
      <c r="F408" s="18">
        <v>0</v>
      </c>
      <c r="G408" s="18">
        <v>0</v>
      </c>
      <c r="H408" s="18">
        <v>0</v>
      </c>
      <c r="I408" s="18">
        <v>0</v>
      </c>
      <c r="J408" s="19">
        <v>0</v>
      </c>
      <c r="K408" s="55">
        <v>0</v>
      </c>
      <c r="L408" s="347">
        <v>0</v>
      </c>
      <c r="M408" s="18">
        <v>0</v>
      </c>
      <c r="N408" s="19">
        <v>0</v>
      </c>
    </row>
    <row r="409" spans="1:53" ht="21" customHeight="1" x14ac:dyDescent="0.35">
      <c r="B409" s="592"/>
      <c r="C409" s="621"/>
      <c r="D409" s="90" t="s">
        <v>110</v>
      </c>
      <c r="E409" s="55">
        <v>1</v>
      </c>
      <c r="F409" s="18">
        <v>0</v>
      </c>
      <c r="G409" s="18">
        <v>0</v>
      </c>
      <c r="H409" s="18">
        <v>0</v>
      </c>
      <c r="I409" s="18">
        <v>0</v>
      </c>
      <c r="J409" s="19">
        <v>0</v>
      </c>
      <c r="K409" s="55">
        <v>0</v>
      </c>
      <c r="L409" s="347">
        <v>1</v>
      </c>
      <c r="M409" s="18">
        <v>1</v>
      </c>
      <c r="N409" s="19">
        <v>0</v>
      </c>
    </row>
    <row r="410" spans="1:53" ht="21" customHeight="1" x14ac:dyDescent="0.35">
      <c r="B410" s="592"/>
      <c r="C410" s="621"/>
      <c r="D410" s="90" t="s">
        <v>111</v>
      </c>
      <c r="E410" s="55">
        <v>0</v>
      </c>
      <c r="F410" s="18">
        <v>0</v>
      </c>
      <c r="G410" s="18">
        <v>0</v>
      </c>
      <c r="H410" s="18">
        <v>0</v>
      </c>
      <c r="I410" s="18">
        <v>0</v>
      </c>
      <c r="J410" s="19">
        <v>0</v>
      </c>
      <c r="K410" s="55">
        <v>0</v>
      </c>
      <c r="L410" s="347">
        <v>0</v>
      </c>
      <c r="M410" s="18">
        <v>0</v>
      </c>
      <c r="N410" s="19">
        <v>0</v>
      </c>
    </row>
    <row r="411" spans="1:53" ht="18" customHeight="1" x14ac:dyDescent="0.35">
      <c r="B411" s="592"/>
      <c r="C411" s="621"/>
      <c r="D411" s="90" t="s">
        <v>250</v>
      </c>
      <c r="E411" s="55">
        <v>0</v>
      </c>
      <c r="F411" s="18">
        <v>0</v>
      </c>
      <c r="G411" s="18">
        <v>0</v>
      </c>
      <c r="H411" s="18">
        <v>0</v>
      </c>
      <c r="I411" s="18">
        <v>0</v>
      </c>
      <c r="J411" s="19">
        <v>0</v>
      </c>
      <c r="K411" s="55">
        <v>0</v>
      </c>
      <c r="L411" s="347">
        <v>0</v>
      </c>
      <c r="M411" s="18">
        <v>0</v>
      </c>
      <c r="N411" s="19">
        <v>0</v>
      </c>
    </row>
    <row r="412" spans="1:53" ht="15.75" customHeight="1" thickBot="1" x14ac:dyDescent="0.4">
      <c r="B412" s="592"/>
      <c r="C412" s="622"/>
      <c r="D412" s="91" t="s">
        <v>112</v>
      </c>
      <c r="E412" s="126">
        <v>0</v>
      </c>
      <c r="F412" s="26">
        <v>0</v>
      </c>
      <c r="G412" s="63">
        <v>1</v>
      </c>
      <c r="H412" s="63">
        <v>0</v>
      </c>
      <c r="I412" s="63">
        <v>0</v>
      </c>
      <c r="J412" s="27">
        <v>0</v>
      </c>
      <c r="K412" s="45">
        <v>0</v>
      </c>
      <c r="L412" s="353">
        <v>1</v>
      </c>
      <c r="M412" s="63">
        <v>1</v>
      </c>
      <c r="N412" s="27">
        <v>0</v>
      </c>
    </row>
    <row r="413" spans="1:53" ht="15.75" customHeight="1" x14ac:dyDescent="0.35">
      <c r="B413" s="592"/>
      <c r="C413" s="615" t="s">
        <v>81</v>
      </c>
      <c r="D413" s="86" t="s">
        <v>82</v>
      </c>
      <c r="E413" s="55">
        <v>0</v>
      </c>
      <c r="F413" s="18">
        <v>0</v>
      </c>
      <c r="G413" s="18">
        <v>1</v>
      </c>
      <c r="H413" s="18">
        <v>0</v>
      </c>
      <c r="I413" s="18">
        <v>0</v>
      </c>
      <c r="J413" s="19">
        <v>0</v>
      </c>
      <c r="K413" s="55">
        <v>0</v>
      </c>
      <c r="L413" s="347">
        <v>1</v>
      </c>
      <c r="M413" s="18">
        <v>1</v>
      </c>
      <c r="N413" s="19">
        <v>0</v>
      </c>
    </row>
    <row r="414" spans="1:53" ht="18" customHeight="1" x14ac:dyDescent="0.35">
      <c r="B414" s="592"/>
      <c r="C414" s="621"/>
      <c r="D414" s="90" t="s">
        <v>83</v>
      </c>
      <c r="E414" s="55">
        <v>0</v>
      </c>
      <c r="F414" s="18">
        <v>0</v>
      </c>
      <c r="G414" s="18">
        <v>0</v>
      </c>
      <c r="H414" s="18">
        <v>0</v>
      </c>
      <c r="I414" s="18">
        <v>0</v>
      </c>
      <c r="J414" s="19">
        <v>0</v>
      </c>
      <c r="K414" s="55">
        <v>0</v>
      </c>
      <c r="L414" s="347">
        <v>0</v>
      </c>
      <c r="M414" s="18">
        <v>0</v>
      </c>
      <c r="N414" s="19">
        <v>0</v>
      </c>
    </row>
    <row r="415" spans="1:53" ht="18.75" customHeight="1" thickBot="1" x14ac:dyDescent="0.4">
      <c r="B415" s="593"/>
      <c r="C415" s="616"/>
      <c r="D415" s="88" t="s">
        <v>84</v>
      </c>
      <c r="E415" s="83">
        <v>1</v>
      </c>
      <c r="F415" s="26">
        <v>0</v>
      </c>
      <c r="G415" s="26">
        <v>0</v>
      </c>
      <c r="H415" s="26">
        <v>0</v>
      </c>
      <c r="I415" s="26">
        <v>0</v>
      </c>
      <c r="J415" s="27">
        <v>0</v>
      </c>
      <c r="K415" s="83">
        <v>0</v>
      </c>
      <c r="L415" s="367">
        <v>1</v>
      </c>
      <c r="M415" s="26">
        <v>1</v>
      </c>
      <c r="N415" s="27">
        <v>0</v>
      </c>
    </row>
    <row r="416" spans="1:53" s="270" customFormat="1" ht="13.5" customHeight="1" thickBot="1" x14ac:dyDescent="0.4">
      <c r="A416" s="264"/>
      <c r="B416" s="266"/>
      <c r="C416" s="267"/>
      <c r="D416" s="267"/>
      <c r="E416" s="268"/>
      <c r="F416" s="268"/>
      <c r="G416" s="268"/>
      <c r="H416" s="268"/>
      <c r="I416" s="268"/>
      <c r="J416" s="268"/>
      <c r="K416" s="268"/>
      <c r="L416" s="269"/>
      <c r="M416" s="268"/>
      <c r="N416" s="268"/>
      <c r="O416" s="264"/>
      <c r="P416" s="264"/>
      <c r="Q416" s="264"/>
      <c r="R416" s="264"/>
      <c r="S416" s="264"/>
      <c r="T416" s="264"/>
      <c r="U416" s="264"/>
      <c r="V416" s="264"/>
      <c r="W416" s="264"/>
      <c r="X416" s="264"/>
      <c r="Y416" s="264"/>
      <c r="Z416" s="264"/>
      <c r="AA416" s="264"/>
      <c r="AB416" s="264"/>
      <c r="AC416" s="264"/>
      <c r="AD416" s="264"/>
      <c r="AE416" s="264"/>
      <c r="AF416" s="264"/>
      <c r="AG416" s="264"/>
      <c r="AH416" s="264"/>
      <c r="AI416" s="264"/>
      <c r="AJ416" s="264"/>
      <c r="AK416" s="264"/>
      <c r="AL416" s="264"/>
      <c r="AM416" s="264"/>
      <c r="AN416" s="264"/>
      <c r="AO416" s="264"/>
      <c r="AP416" s="264"/>
      <c r="AQ416" s="264"/>
      <c r="AR416" s="264"/>
      <c r="AS416" s="264"/>
      <c r="AT416" s="264"/>
      <c r="AU416" s="264"/>
      <c r="AV416" s="264"/>
      <c r="AW416" s="264"/>
      <c r="AX416" s="264"/>
      <c r="AY416" s="264"/>
      <c r="AZ416" s="264"/>
      <c r="BA416" s="264"/>
    </row>
    <row r="417" spans="2:14" ht="60" customHeight="1" thickBot="1" x14ac:dyDescent="0.55000000000000004">
      <c r="B417" s="205" t="s">
        <v>9</v>
      </c>
      <c r="C417" s="205" t="s">
        <v>51</v>
      </c>
      <c r="D417" s="208" t="s">
        <v>52</v>
      </c>
      <c r="E417" s="73" t="s">
        <v>192</v>
      </c>
      <c r="F417" s="7" t="s">
        <v>193</v>
      </c>
      <c r="G417" s="7" t="s">
        <v>194</v>
      </c>
      <c r="H417" s="7" t="s">
        <v>195</v>
      </c>
      <c r="I417" s="7" t="s">
        <v>196</v>
      </c>
      <c r="J417" s="8" t="s">
        <v>197</v>
      </c>
      <c r="K417" s="74" t="s">
        <v>23</v>
      </c>
      <c r="L417" s="75" t="s">
        <v>21</v>
      </c>
      <c r="M417" s="74" t="s">
        <v>22</v>
      </c>
      <c r="N417" s="8" t="s">
        <v>24</v>
      </c>
    </row>
    <row r="418" spans="2:14" ht="21.95" customHeight="1" thickBot="1" x14ac:dyDescent="0.4">
      <c r="B418" s="591" t="s">
        <v>232</v>
      </c>
      <c r="C418" s="94" t="s">
        <v>205</v>
      </c>
      <c r="D418" s="95" t="s">
        <v>204</v>
      </c>
      <c r="E418" s="173" t="e">
        <f>SUM(E419:E420)/E278*100</f>
        <v>#DIV/0!</v>
      </c>
      <c r="F418" s="97" t="e">
        <f t="shared" ref="F418:N418" si="13">SUM(F419:F420)/F278*100</f>
        <v>#DIV/0!</v>
      </c>
      <c r="G418" s="97">
        <f t="shared" si="13"/>
        <v>0</v>
      </c>
      <c r="H418" s="97">
        <f t="shared" si="13"/>
        <v>0</v>
      </c>
      <c r="I418" s="96">
        <f t="shared" si="13"/>
        <v>0</v>
      </c>
      <c r="J418" s="379">
        <f t="shared" si="13"/>
        <v>0</v>
      </c>
      <c r="K418" s="173" t="e">
        <f t="shared" si="13"/>
        <v>#DIV/0!</v>
      </c>
      <c r="L418" s="97">
        <f t="shared" si="13"/>
        <v>0</v>
      </c>
      <c r="M418" s="97" t="e">
        <f t="shared" si="13"/>
        <v>#DIV/0!</v>
      </c>
      <c r="N418" s="138">
        <f t="shared" si="13"/>
        <v>0</v>
      </c>
    </row>
    <row r="419" spans="2:14" ht="15" customHeight="1" x14ac:dyDescent="0.35">
      <c r="B419" s="592"/>
      <c r="C419" s="615" t="s">
        <v>2</v>
      </c>
      <c r="D419" s="76" t="s">
        <v>0</v>
      </c>
      <c r="E419" s="48">
        <v>0</v>
      </c>
      <c r="F419" s="18">
        <v>0</v>
      </c>
      <c r="G419" s="18">
        <v>0</v>
      </c>
      <c r="H419" s="18">
        <v>0</v>
      </c>
      <c r="I419" s="18">
        <v>0</v>
      </c>
      <c r="J419" s="19">
        <v>0</v>
      </c>
      <c r="K419" s="55">
        <v>0</v>
      </c>
      <c r="L419" s="17">
        <v>0</v>
      </c>
      <c r="M419" s="18">
        <v>0</v>
      </c>
      <c r="N419" s="19">
        <v>0</v>
      </c>
    </row>
    <row r="420" spans="2:14" ht="15.75" customHeight="1" thickBot="1" x14ac:dyDescent="0.4">
      <c r="B420" s="592"/>
      <c r="C420" s="616"/>
      <c r="D420" s="77" t="s">
        <v>1</v>
      </c>
      <c r="E420" s="24">
        <v>0</v>
      </c>
      <c r="F420" s="22">
        <v>0</v>
      </c>
      <c r="G420" s="22">
        <v>0</v>
      </c>
      <c r="H420" s="22">
        <v>0</v>
      </c>
      <c r="I420" s="22">
        <v>0</v>
      </c>
      <c r="J420" s="61">
        <v>0</v>
      </c>
      <c r="K420" s="78">
        <v>0</v>
      </c>
      <c r="L420" s="25">
        <v>0</v>
      </c>
      <c r="M420" s="26">
        <v>0</v>
      </c>
      <c r="N420" s="27">
        <v>0</v>
      </c>
    </row>
    <row r="421" spans="2:14" ht="15.75" customHeight="1" x14ac:dyDescent="0.35">
      <c r="B421" s="592"/>
      <c r="C421" s="615" t="s">
        <v>25</v>
      </c>
      <c r="D421" s="79" t="s">
        <v>3</v>
      </c>
      <c r="E421" s="16">
        <v>0</v>
      </c>
      <c r="F421" s="14">
        <v>0</v>
      </c>
      <c r="G421" s="14">
        <v>0</v>
      </c>
      <c r="H421" s="14">
        <v>0</v>
      </c>
      <c r="I421" s="14">
        <v>0</v>
      </c>
      <c r="J421" s="32">
        <v>0</v>
      </c>
      <c r="K421" s="80">
        <v>0</v>
      </c>
      <c r="L421" s="31">
        <v>0</v>
      </c>
      <c r="M421" s="14">
        <v>0</v>
      </c>
      <c r="N421" s="32">
        <v>0</v>
      </c>
    </row>
    <row r="422" spans="2:14" ht="15.75" customHeight="1" x14ac:dyDescent="0.35">
      <c r="B422" s="592"/>
      <c r="C422" s="617"/>
      <c r="D422" s="105" t="s">
        <v>5</v>
      </c>
      <c r="E422" s="37">
        <v>0</v>
      </c>
      <c r="F422" s="35">
        <v>0</v>
      </c>
      <c r="G422" s="35">
        <v>0</v>
      </c>
      <c r="H422" s="35">
        <v>0</v>
      </c>
      <c r="I422" s="35">
        <v>0</v>
      </c>
      <c r="J422" s="39">
        <v>0</v>
      </c>
      <c r="K422" s="57">
        <v>0</v>
      </c>
      <c r="L422" s="38">
        <v>0</v>
      </c>
      <c r="M422" s="35">
        <v>0</v>
      </c>
      <c r="N422" s="39">
        <v>0</v>
      </c>
    </row>
    <row r="423" spans="2:14" ht="15.75" customHeight="1" x14ac:dyDescent="0.35">
      <c r="B423" s="592"/>
      <c r="C423" s="617"/>
      <c r="D423" s="105" t="s">
        <v>6</v>
      </c>
      <c r="E423" s="37">
        <v>0</v>
      </c>
      <c r="F423" s="35">
        <v>0</v>
      </c>
      <c r="G423" s="35">
        <v>0</v>
      </c>
      <c r="H423" s="35">
        <v>0</v>
      </c>
      <c r="I423" s="35">
        <v>0</v>
      </c>
      <c r="J423" s="39">
        <v>0</v>
      </c>
      <c r="K423" s="57">
        <v>0</v>
      </c>
      <c r="L423" s="38">
        <v>0</v>
      </c>
      <c r="M423" s="35">
        <v>0</v>
      </c>
      <c r="N423" s="39">
        <v>0</v>
      </c>
    </row>
    <row r="424" spans="2:14" ht="15.75" customHeight="1" thickBot="1" x14ac:dyDescent="0.4">
      <c r="B424" s="592"/>
      <c r="C424" s="616"/>
      <c r="D424" s="108" t="s">
        <v>4</v>
      </c>
      <c r="E424" s="45">
        <v>0</v>
      </c>
      <c r="F424" s="26">
        <v>0</v>
      </c>
      <c r="G424" s="26">
        <v>0</v>
      </c>
      <c r="H424" s="26">
        <v>0</v>
      </c>
      <c r="I424" s="26">
        <v>0</v>
      </c>
      <c r="J424" s="27">
        <v>0</v>
      </c>
      <c r="K424" s="83">
        <v>0</v>
      </c>
      <c r="L424" s="25">
        <v>0</v>
      </c>
      <c r="M424" s="26">
        <v>0</v>
      </c>
      <c r="N424" s="27">
        <v>0</v>
      </c>
    </row>
    <row r="425" spans="2:14" x14ac:dyDescent="0.35">
      <c r="B425" s="592"/>
      <c r="C425" s="615" t="s">
        <v>26</v>
      </c>
      <c r="D425" s="84" t="s">
        <v>7</v>
      </c>
      <c r="E425" s="48">
        <v>0</v>
      </c>
      <c r="F425" s="18">
        <v>0</v>
      </c>
      <c r="G425" s="18">
        <v>0</v>
      </c>
      <c r="H425" s="18">
        <v>0</v>
      </c>
      <c r="I425" s="18">
        <v>0</v>
      </c>
      <c r="J425" s="19">
        <v>0</v>
      </c>
      <c r="K425" s="55">
        <v>0</v>
      </c>
      <c r="L425" s="17">
        <v>0</v>
      </c>
      <c r="M425" s="18">
        <v>0</v>
      </c>
      <c r="N425" s="19">
        <v>0</v>
      </c>
    </row>
    <row r="426" spans="2:14" ht="16.5" customHeight="1" thickBot="1" x14ac:dyDescent="0.4">
      <c r="B426" s="592"/>
      <c r="C426" s="616"/>
      <c r="D426" s="85" t="s">
        <v>8</v>
      </c>
      <c r="E426" s="45">
        <v>0</v>
      </c>
      <c r="F426" s="26">
        <v>0</v>
      </c>
      <c r="G426" s="26">
        <v>0</v>
      </c>
      <c r="H426" s="26">
        <v>0</v>
      </c>
      <c r="I426" s="26">
        <v>0</v>
      </c>
      <c r="J426" s="27">
        <v>0</v>
      </c>
      <c r="K426" s="83">
        <v>0</v>
      </c>
      <c r="L426" s="25">
        <v>0</v>
      </c>
      <c r="M426" s="26">
        <v>0</v>
      </c>
      <c r="N426" s="27">
        <v>0</v>
      </c>
    </row>
    <row r="427" spans="2:14" ht="16.5" customHeight="1" x14ac:dyDescent="0.35">
      <c r="B427" s="592"/>
      <c r="C427" s="618" t="s">
        <v>62</v>
      </c>
      <c r="D427" s="86" t="s">
        <v>29</v>
      </c>
      <c r="E427" s="48">
        <v>0</v>
      </c>
      <c r="F427" s="18">
        <v>0</v>
      </c>
      <c r="G427" s="18">
        <v>0</v>
      </c>
      <c r="H427" s="18">
        <v>0</v>
      </c>
      <c r="I427" s="18">
        <v>0</v>
      </c>
      <c r="J427" s="19">
        <v>0</v>
      </c>
      <c r="K427" s="55">
        <v>0</v>
      </c>
      <c r="L427" s="17">
        <v>0</v>
      </c>
      <c r="M427" s="18">
        <v>0</v>
      </c>
      <c r="N427" s="19">
        <v>0</v>
      </c>
    </row>
    <row r="428" spans="2:14" ht="16.5" customHeight="1" thickBot="1" x14ac:dyDescent="0.4">
      <c r="B428" s="592"/>
      <c r="C428" s="619"/>
      <c r="D428" s="85" t="s">
        <v>30</v>
      </c>
      <c r="E428" s="45">
        <v>0</v>
      </c>
      <c r="F428" s="26">
        <v>0</v>
      </c>
      <c r="G428" s="26">
        <v>0</v>
      </c>
      <c r="H428" s="26">
        <v>0</v>
      </c>
      <c r="I428" s="26">
        <v>0</v>
      </c>
      <c r="J428" s="27">
        <v>0</v>
      </c>
      <c r="K428" s="83">
        <v>0</v>
      </c>
      <c r="L428" s="25">
        <v>0</v>
      </c>
      <c r="M428" s="26">
        <v>0</v>
      </c>
      <c r="N428" s="27">
        <v>0</v>
      </c>
    </row>
    <row r="429" spans="2:14" ht="18" customHeight="1" x14ac:dyDescent="0.35">
      <c r="B429" s="592"/>
      <c r="C429" s="615" t="s">
        <v>27</v>
      </c>
      <c r="D429" s="86" t="s">
        <v>31</v>
      </c>
      <c r="E429" s="48">
        <v>0</v>
      </c>
      <c r="F429" s="18">
        <v>0</v>
      </c>
      <c r="G429" s="18">
        <v>0</v>
      </c>
      <c r="H429" s="18">
        <v>0</v>
      </c>
      <c r="I429" s="18">
        <v>0</v>
      </c>
      <c r="J429" s="19">
        <v>0</v>
      </c>
      <c r="K429" s="55">
        <v>0</v>
      </c>
      <c r="L429" s="17">
        <v>0</v>
      </c>
      <c r="M429" s="18">
        <v>0</v>
      </c>
      <c r="N429" s="19">
        <v>0</v>
      </c>
    </row>
    <row r="430" spans="2:14" ht="18" customHeight="1" x14ac:dyDescent="0.35">
      <c r="B430" s="592"/>
      <c r="C430" s="617"/>
      <c r="D430" s="87" t="s">
        <v>32</v>
      </c>
      <c r="E430" s="37">
        <v>0</v>
      </c>
      <c r="F430" s="35">
        <v>0</v>
      </c>
      <c r="G430" s="35">
        <v>0</v>
      </c>
      <c r="H430" s="35">
        <v>0</v>
      </c>
      <c r="I430" s="35">
        <v>0</v>
      </c>
      <c r="J430" s="39">
        <v>0</v>
      </c>
      <c r="K430" s="57">
        <v>0</v>
      </c>
      <c r="L430" s="38">
        <v>0</v>
      </c>
      <c r="M430" s="35">
        <v>0</v>
      </c>
      <c r="N430" s="39">
        <v>0</v>
      </c>
    </row>
    <row r="431" spans="2:14" ht="13.9" thickBot="1" x14ac:dyDescent="0.4">
      <c r="B431" s="592"/>
      <c r="C431" s="619"/>
      <c r="D431" s="88" t="s">
        <v>33</v>
      </c>
      <c r="E431" s="45">
        <v>0</v>
      </c>
      <c r="F431" s="26">
        <v>0</v>
      </c>
      <c r="G431" s="26">
        <v>0</v>
      </c>
      <c r="H431" s="26">
        <v>0</v>
      </c>
      <c r="I431" s="26">
        <v>0</v>
      </c>
      <c r="J431" s="27">
        <v>0</v>
      </c>
      <c r="K431" s="83">
        <v>0</v>
      </c>
      <c r="L431" s="25">
        <v>0</v>
      </c>
      <c r="M431" s="26">
        <v>0</v>
      </c>
      <c r="N431" s="27">
        <v>0</v>
      </c>
    </row>
    <row r="432" spans="2:14" x14ac:dyDescent="0.35">
      <c r="B432" s="592"/>
      <c r="C432" s="615" t="s">
        <v>28</v>
      </c>
      <c r="D432" s="89" t="s">
        <v>34</v>
      </c>
      <c r="E432" s="55">
        <v>0</v>
      </c>
      <c r="F432" s="18">
        <v>0</v>
      </c>
      <c r="G432" s="18">
        <v>0</v>
      </c>
      <c r="H432" s="18">
        <v>0</v>
      </c>
      <c r="I432" s="18">
        <v>0</v>
      </c>
      <c r="J432" s="19">
        <v>0</v>
      </c>
      <c r="K432" s="55">
        <v>0</v>
      </c>
      <c r="L432" s="17">
        <v>0</v>
      </c>
      <c r="M432" s="18">
        <v>0</v>
      </c>
      <c r="N432" s="19">
        <v>0</v>
      </c>
    </row>
    <row r="433" spans="2:14" x14ac:dyDescent="0.35">
      <c r="B433" s="592"/>
      <c r="C433" s="617"/>
      <c r="D433" s="90" t="s">
        <v>36</v>
      </c>
      <c r="E433" s="57">
        <v>0</v>
      </c>
      <c r="F433" s="35">
        <v>0</v>
      </c>
      <c r="G433" s="35">
        <v>0</v>
      </c>
      <c r="H433" s="35">
        <v>0</v>
      </c>
      <c r="I433" s="35">
        <v>0</v>
      </c>
      <c r="J433" s="39">
        <v>0</v>
      </c>
      <c r="K433" s="57">
        <v>0</v>
      </c>
      <c r="L433" s="38">
        <v>0</v>
      </c>
      <c r="M433" s="35">
        <v>0</v>
      </c>
      <c r="N433" s="39">
        <v>0</v>
      </c>
    </row>
    <row r="434" spans="2:14" x14ac:dyDescent="0.35">
      <c r="B434" s="592"/>
      <c r="C434" s="617"/>
      <c r="D434" s="90" t="s">
        <v>35</v>
      </c>
      <c r="E434" s="57">
        <v>0</v>
      </c>
      <c r="F434" s="35">
        <v>0</v>
      </c>
      <c r="G434" s="35">
        <v>0</v>
      </c>
      <c r="H434" s="35">
        <v>0</v>
      </c>
      <c r="I434" s="35">
        <v>0</v>
      </c>
      <c r="J434" s="39">
        <v>0</v>
      </c>
      <c r="K434" s="57">
        <v>0</v>
      </c>
      <c r="L434" s="38">
        <v>0</v>
      </c>
      <c r="M434" s="35">
        <v>0</v>
      </c>
      <c r="N434" s="39">
        <v>0</v>
      </c>
    </row>
    <row r="435" spans="2:14" ht="15.75" customHeight="1" thickBot="1" x14ac:dyDescent="0.4">
      <c r="B435" s="592"/>
      <c r="C435" s="619"/>
      <c r="D435" s="88" t="s">
        <v>37</v>
      </c>
      <c r="E435" s="45">
        <v>0</v>
      </c>
      <c r="F435" s="26">
        <v>0</v>
      </c>
      <c r="G435" s="26">
        <v>0</v>
      </c>
      <c r="H435" s="26">
        <v>0</v>
      </c>
      <c r="I435" s="26">
        <v>0</v>
      </c>
      <c r="J435" s="27">
        <v>0</v>
      </c>
      <c r="K435" s="83">
        <v>0</v>
      </c>
      <c r="L435" s="25">
        <v>0</v>
      </c>
      <c r="M435" s="26">
        <v>0</v>
      </c>
      <c r="N435" s="27">
        <v>0</v>
      </c>
    </row>
    <row r="436" spans="2:14" ht="20.25" customHeight="1" x14ac:dyDescent="0.35">
      <c r="B436" s="592"/>
      <c r="C436" s="620" t="s">
        <v>113</v>
      </c>
      <c r="D436" s="89" t="s">
        <v>248</v>
      </c>
      <c r="E436" s="55">
        <v>0</v>
      </c>
      <c r="F436" s="18">
        <v>0</v>
      </c>
      <c r="G436" s="18">
        <v>0</v>
      </c>
      <c r="H436" s="18">
        <v>0</v>
      </c>
      <c r="I436" s="18">
        <v>0</v>
      </c>
      <c r="J436" s="19">
        <v>0</v>
      </c>
      <c r="K436" s="55">
        <v>0</v>
      </c>
      <c r="L436" s="17">
        <v>0</v>
      </c>
      <c r="M436" s="18">
        <v>0</v>
      </c>
      <c r="N436" s="19">
        <v>0</v>
      </c>
    </row>
    <row r="437" spans="2:14" ht="19.5" customHeight="1" x14ac:dyDescent="0.35">
      <c r="B437" s="592"/>
      <c r="C437" s="621"/>
      <c r="D437" s="90" t="s">
        <v>249</v>
      </c>
      <c r="E437" s="55">
        <v>0</v>
      </c>
      <c r="F437" s="18">
        <v>0</v>
      </c>
      <c r="G437" s="18">
        <v>0</v>
      </c>
      <c r="H437" s="18">
        <v>0</v>
      </c>
      <c r="I437" s="18">
        <v>0</v>
      </c>
      <c r="J437" s="19">
        <v>0</v>
      </c>
      <c r="K437" s="55">
        <v>0</v>
      </c>
      <c r="L437" s="17">
        <v>0</v>
      </c>
      <c r="M437" s="18">
        <v>0</v>
      </c>
      <c r="N437" s="19">
        <v>0</v>
      </c>
    </row>
    <row r="438" spans="2:14" ht="21" customHeight="1" x14ac:dyDescent="0.35">
      <c r="B438" s="592"/>
      <c r="C438" s="621"/>
      <c r="D438" s="90" t="s">
        <v>93</v>
      </c>
      <c r="E438" s="55">
        <v>0</v>
      </c>
      <c r="F438" s="18">
        <v>0</v>
      </c>
      <c r="G438" s="18">
        <v>0</v>
      </c>
      <c r="H438" s="18">
        <v>0</v>
      </c>
      <c r="I438" s="18">
        <v>0</v>
      </c>
      <c r="J438" s="19">
        <v>0</v>
      </c>
      <c r="K438" s="55">
        <v>0</v>
      </c>
      <c r="L438" s="17">
        <v>0</v>
      </c>
      <c r="M438" s="18">
        <v>0</v>
      </c>
      <c r="N438" s="19">
        <v>0</v>
      </c>
    </row>
    <row r="439" spans="2:14" ht="19.5" customHeight="1" x14ac:dyDescent="0.35">
      <c r="B439" s="592"/>
      <c r="C439" s="621"/>
      <c r="D439" s="90" t="s">
        <v>94</v>
      </c>
      <c r="E439" s="55">
        <v>0</v>
      </c>
      <c r="F439" s="18">
        <v>0</v>
      </c>
      <c r="G439" s="18">
        <v>0</v>
      </c>
      <c r="H439" s="18">
        <v>0</v>
      </c>
      <c r="I439" s="18">
        <v>0</v>
      </c>
      <c r="J439" s="19">
        <v>0</v>
      </c>
      <c r="K439" s="55">
        <v>0</v>
      </c>
      <c r="L439" s="17">
        <v>0</v>
      </c>
      <c r="M439" s="18">
        <v>0</v>
      </c>
      <c r="N439" s="19">
        <v>0</v>
      </c>
    </row>
    <row r="440" spans="2:14" ht="19.5" customHeight="1" x14ac:dyDescent="0.35">
      <c r="B440" s="592"/>
      <c r="C440" s="621"/>
      <c r="D440" s="90" t="s">
        <v>95</v>
      </c>
      <c r="E440" s="55">
        <v>0</v>
      </c>
      <c r="F440" s="18">
        <v>0</v>
      </c>
      <c r="G440" s="18">
        <v>0</v>
      </c>
      <c r="H440" s="18">
        <v>0</v>
      </c>
      <c r="I440" s="18">
        <v>0</v>
      </c>
      <c r="J440" s="19">
        <v>0</v>
      </c>
      <c r="K440" s="55">
        <v>0</v>
      </c>
      <c r="L440" s="17">
        <v>0</v>
      </c>
      <c r="M440" s="18">
        <v>0</v>
      </c>
      <c r="N440" s="19">
        <v>0</v>
      </c>
    </row>
    <row r="441" spans="2:14" ht="21" customHeight="1" x14ac:dyDescent="0.35">
      <c r="B441" s="592"/>
      <c r="C441" s="621"/>
      <c r="D441" s="90" t="s">
        <v>96</v>
      </c>
      <c r="E441" s="55">
        <v>0</v>
      </c>
      <c r="F441" s="18">
        <v>0</v>
      </c>
      <c r="G441" s="18">
        <v>0</v>
      </c>
      <c r="H441" s="18">
        <v>0</v>
      </c>
      <c r="I441" s="18">
        <v>0</v>
      </c>
      <c r="J441" s="19">
        <v>0</v>
      </c>
      <c r="K441" s="55">
        <v>0</v>
      </c>
      <c r="L441" s="17">
        <v>0</v>
      </c>
      <c r="M441" s="18">
        <v>0</v>
      </c>
      <c r="N441" s="19">
        <v>0</v>
      </c>
    </row>
    <row r="442" spans="2:14" ht="18.75" customHeight="1" x14ac:dyDescent="0.35">
      <c r="B442" s="592"/>
      <c r="C442" s="621"/>
      <c r="D442" s="90" t="s">
        <v>97</v>
      </c>
      <c r="E442" s="55">
        <v>0</v>
      </c>
      <c r="F442" s="18">
        <v>0</v>
      </c>
      <c r="G442" s="18">
        <v>0</v>
      </c>
      <c r="H442" s="18">
        <v>0</v>
      </c>
      <c r="I442" s="18">
        <v>0</v>
      </c>
      <c r="J442" s="19">
        <v>0</v>
      </c>
      <c r="K442" s="55">
        <v>0</v>
      </c>
      <c r="L442" s="17">
        <v>0</v>
      </c>
      <c r="M442" s="18">
        <v>0</v>
      </c>
      <c r="N442" s="19">
        <v>0</v>
      </c>
    </row>
    <row r="443" spans="2:14" ht="20.25" customHeight="1" thickBot="1" x14ac:dyDescent="0.4">
      <c r="B443" s="592"/>
      <c r="C443" s="622"/>
      <c r="D443" s="88" t="s">
        <v>98</v>
      </c>
      <c r="E443" s="126">
        <v>0</v>
      </c>
      <c r="F443" s="26">
        <v>0</v>
      </c>
      <c r="G443" s="63">
        <v>0</v>
      </c>
      <c r="H443" s="63">
        <v>0</v>
      </c>
      <c r="I443" s="63">
        <v>0</v>
      </c>
      <c r="J443" s="27">
        <v>0</v>
      </c>
      <c r="K443" s="45">
        <v>0</v>
      </c>
      <c r="L443" s="66">
        <v>0</v>
      </c>
      <c r="M443" s="63">
        <v>0</v>
      </c>
      <c r="N443" s="27">
        <v>0</v>
      </c>
    </row>
    <row r="444" spans="2:14" ht="20.25" customHeight="1" x14ac:dyDescent="0.35">
      <c r="B444" s="592"/>
      <c r="C444" s="620" t="s">
        <v>114</v>
      </c>
      <c r="D444" s="89" t="s">
        <v>39</v>
      </c>
      <c r="E444" s="55">
        <v>0</v>
      </c>
      <c r="F444" s="18">
        <v>0</v>
      </c>
      <c r="G444" s="18">
        <v>0</v>
      </c>
      <c r="H444" s="18">
        <v>0</v>
      </c>
      <c r="I444" s="18">
        <v>0</v>
      </c>
      <c r="J444" s="19">
        <v>0</v>
      </c>
      <c r="K444" s="55">
        <v>0</v>
      </c>
      <c r="L444" s="17">
        <v>0</v>
      </c>
      <c r="M444" s="18">
        <v>0</v>
      </c>
      <c r="N444" s="19">
        <v>0</v>
      </c>
    </row>
    <row r="445" spans="2:14" ht="19.5" customHeight="1" x14ac:dyDescent="0.35">
      <c r="B445" s="592"/>
      <c r="C445" s="621"/>
      <c r="D445" s="90" t="s">
        <v>110</v>
      </c>
      <c r="E445" s="55">
        <v>0</v>
      </c>
      <c r="F445" s="18">
        <v>0</v>
      </c>
      <c r="G445" s="18">
        <v>0</v>
      </c>
      <c r="H445" s="18">
        <v>0</v>
      </c>
      <c r="I445" s="18">
        <v>0</v>
      </c>
      <c r="J445" s="19">
        <v>0</v>
      </c>
      <c r="K445" s="55">
        <v>0</v>
      </c>
      <c r="L445" s="17">
        <v>0</v>
      </c>
      <c r="M445" s="18">
        <v>0</v>
      </c>
      <c r="N445" s="19">
        <v>0</v>
      </c>
    </row>
    <row r="446" spans="2:14" ht="21" customHeight="1" x14ac:dyDescent="0.35">
      <c r="B446" s="592"/>
      <c r="C446" s="621"/>
      <c r="D446" s="90" t="s">
        <v>111</v>
      </c>
      <c r="E446" s="55">
        <v>0</v>
      </c>
      <c r="F446" s="18">
        <v>0</v>
      </c>
      <c r="G446" s="18">
        <v>0</v>
      </c>
      <c r="H446" s="18">
        <v>0</v>
      </c>
      <c r="I446" s="18">
        <v>0</v>
      </c>
      <c r="J446" s="19">
        <v>0</v>
      </c>
      <c r="K446" s="55">
        <v>0</v>
      </c>
      <c r="L446" s="17">
        <v>0</v>
      </c>
      <c r="M446" s="18">
        <v>0</v>
      </c>
      <c r="N446" s="19">
        <v>0</v>
      </c>
    </row>
    <row r="447" spans="2:14" ht="22.5" customHeight="1" x14ac:dyDescent="0.35">
      <c r="B447" s="592"/>
      <c r="C447" s="621"/>
      <c r="D447" s="90" t="s">
        <v>115</v>
      </c>
      <c r="E447" s="55">
        <v>0</v>
      </c>
      <c r="F447" s="18">
        <v>0</v>
      </c>
      <c r="G447" s="18">
        <v>0</v>
      </c>
      <c r="H447" s="18">
        <v>0</v>
      </c>
      <c r="I447" s="18">
        <v>0</v>
      </c>
      <c r="J447" s="19">
        <v>0</v>
      </c>
      <c r="K447" s="55">
        <v>0</v>
      </c>
      <c r="L447" s="17">
        <v>0</v>
      </c>
      <c r="M447" s="18">
        <v>0</v>
      </c>
      <c r="N447" s="19">
        <v>0</v>
      </c>
    </row>
    <row r="448" spans="2:14" ht="19.5" customHeight="1" x14ac:dyDescent="0.35">
      <c r="B448" s="592"/>
      <c r="C448" s="621"/>
      <c r="D448" s="90" t="s">
        <v>116</v>
      </c>
      <c r="E448" s="55">
        <v>0</v>
      </c>
      <c r="F448" s="18">
        <v>0</v>
      </c>
      <c r="G448" s="18">
        <v>0</v>
      </c>
      <c r="H448" s="18">
        <v>0</v>
      </c>
      <c r="I448" s="18">
        <v>0</v>
      </c>
      <c r="J448" s="19">
        <v>0</v>
      </c>
      <c r="K448" s="55">
        <v>0</v>
      </c>
      <c r="L448" s="17">
        <v>0</v>
      </c>
      <c r="M448" s="18"/>
      <c r="N448" s="19">
        <v>0</v>
      </c>
    </row>
    <row r="449" spans="1:53" ht="21" customHeight="1" x14ac:dyDescent="0.35">
      <c r="B449" s="592"/>
      <c r="C449" s="621"/>
      <c r="D449" s="90" t="s">
        <v>117</v>
      </c>
      <c r="E449" s="55">
        <v>0</v>
      </c>
      <c r="F449" s="18">
        <v>0</v>
      </c>
      <c r="G449" s="18">
        <v>0</v>
      </c>
      <c r="H449" s="18">
        <v>0</v>
      </c>
      <c r="I449" s="18">
        <v>0</v>
      </c>
      <c r="J449" s="19">
        <v>0</v>
      </c>
      <c r="K449" s="55">
        <v>0</v>
      </c>
      <c r="L449" s="17">
        <v>0</v>
      </c>
      <c r="M449" s="18">
        <v>0</v>
      </c>
      <c r="N449" s="19">
        <v>0</v>
      </c>
    </row>
    <row r="450" spans="1:53" ht="21" customHeight="1" x14ac:dyDescent="0.35">
      <c r="B450" s="592"/>
      <c r="C450" s="621"/>
      <c r="D450" s="90" t="s">
        <v>118</v>
      </c>
      <c r="E450" s="55">
        <v>0</v>
      </c>
      <c r="F450" s="18">
        <v>0</v>
      </c>
      <c r="G450" s="18">
        <v>0</v>
      </c>
      <c r="H450" s="18">
        <v>0</v>
      </c>
      <c r="I450" s="18">
        <v>0</v>
      </c>
      <c r="J450" s="19">
        <v>0</v>
      </c>
      <c r="K450" s="55">
        <v>0</v>
      </c>
      <c r="L450" s="17">
        <v>0</v>
      </c>
      <c r="M450" s="18">
        <v>0</v>
      </c>
      <c r="N450" s="19">
        <v>0</v>
      </c>
    </row>
    <row r="451" spans="1:53" ht="19.5" customHeight="1" x14ac:dyDescent="0.35">
      <c r="B451" s="592"/>
      <c r="C451" s="621"/>
      <c r="D451" s="91" t="s">
        <v>250</v>
      </c>
      <c r="E451" s="55">
        <v>0</v>
      </c>
      <c r="F451" s="18">
        <v>0</v>
      </c>
      <c r="G451" s="18">
        <v>0</v>
      </c>
      <c r="H451" s="18">
        <v>0</v>
      </c>
      <c r="I451" s="18">
        <v>0</v>
      </c>
      <c r="J451" s="19">
        <v>0</v>
      </c>
      <c r="K451" s="55">
        <v>0</v>
      </c>
      <c r="L451" s="17">
        <v>0</v>
      </c>
      <c r="M451" s="18">
        <v>0</v>
      </c>
      <c r="N451" s="19">
        <v>0</v>
      </c>
    </row>
    <row r="452" spans="1:53" ht="15.75" customHeight="1" thickBot="1" x14ac:dyDescent="0.4">
      <c r="B452" s="592"/>
      <c r="C452" s="622"/>
      <c r="D452" s="91" t="s">
        <v>112</v>
      </c>
      <c r="E452" s="126">
        <v>0</v>
      </c>
      <c r="F452" s="26">
        <v>0</v>
      </c>
      <c r="G452" s="63">
        <v>0</v>
      </c>
      <c r="H452" s="63">
        <v>0</v>
      </c>
      <c r="I452" s="63">
        <v>0</v>
      </c>
      <c r="J452" s="27">
        <v>0</v>
      </c>
      <c r="K452" s="45">
        <v>0</v>
      </c>
      <c r="L452" s="66">
        <v>0</v>
      </c>
      <c r="M452" s="63">
        <v>0</v>
      </c>
      <c r="N452" s="27">
        <v>0</v>
      </c>
    </row>
    <row r="453" spans="1:53" ht="15.75" customHeight="1" x14ac:dyDescent="0.35">
      <c r="B453" s="592"/>
      <c r="C453" s="615" t="s">
        <v>81</v>
      </c>
      <c r="D453" s="86" t="s">
        <v>82</v>
      </c>
      <c r="E453" s="55">
        <v>0</v>
      </c>
      <c r="F453" s="18">
        <v>0</v>
      </c>
      <c r="G453" s="18">
        <v>0</v>
      </c>
      <c r="H453" s="18">
        <v>0</v>
      </c>
      <c r="I453" s="18">
        <v>0</v>
      </c>
      <c r="J453" s="19">
        <v>0</v>
      </c>
      <c r="K453" s="55">
        <v>0</v>
      </c>
      <c r="L453" s="17">
        <v>0</v>
      </c>
      <c r="M453" s="18">
        <v>0</v>
      </c>
      <c r="N453" s="19">
        <v>0</v>
      </c>
    </row>
    <row r="454" spans="1:53" ht="20.25" customHeight="1" x14ac:dyDescent="0.35">
      <c r="B454" s="592"/>
      <c r="C454" s="621"/>
      <c r="D454" s="90" t="s">
        <v>83</v>
      </c>
      <c r="E454" s="55">
        <v>0</v>
      </c>
      <c r="F454" s="18">
        <v>0</v>
      </c>
      <c r="G454" s="18">
        <v>0</v>
      </c>
      <c r="H454" s="18">
        <v>0</v>
      </c>
      <c r="I454" s="18">
        <v>0</v>
      </c>
      <c r="J454" s="19">
        <v>0</v>
      </c>
      <c r="K454" s="55">
        <v>0</v>
      </c>
      <c r="L454" s="17">
        <v>0</v>
      </c>
      <c r="M454" s="18">
        <v>0</v>
      </c>
      <c r="N454" s="19">
        <v>0</v>
      </c>
    </row>
    <row r="455" spans="1:53" ht="16.5" customHeight="1" thickBot="1" x14ac:dyDescent="0.4">
      <c r="B455" s="593"/>
      <c r="C455" s="616"/>
      <c r="D455" s="88" t="s">
        <v>84</v>
      </c>
      <c r="E455" s="83">
        <v>0</v>
      </c>
      <c r="F455" s="26">
        <v>0</v>
      </c>
      <c r="G455" s="26">
        <v>0</v>
      </c>
      <c r="H455" s="26">
        <v>0</v>
      </c>
      <c r="I455" s="26">
        <v>0</v>
      </c>
      <c r="J455" s="27">
        <v>0</v>
      </c>
      <c r="K455" s="83">
        <v>0</v>
      </c>
      <c r="L455" s="25">
        <v>0</v>
      </c>
      <c r="M455" s="26">
        <v>0</v>
      </c>
      <c r="N455" s="27">
        <v>0</v>
      </c>
    </row>
    <row r="456" spans="1:53" s="270" customFormat="1" ht="11.25" customHeight="1" thickBot="1" x14ac:dyDescent="0.4">
      <c r="A456" s="264"/>
      <c r="B456" s="266"/>
      <c r="C456" s="267"/>
      <c r="D456" s="267"/>
      <c r="E456" s="268"/>
      <c r="F456" s="268"/>
      <c r="G456" s="268"/>
      <c r="H456" s="268"/>
      <c r="I456" s="268"/>
      <c r="J456" s="268"/>
      <c r="K456" s="268"/>
      <c r="L456" s="269"/>
      <c r="M456" s="268"/>
      <c r="N456" s="268"/>
      <c r="O456" s="264"/>
      <c r="P456" s="264"/>
      <c r="Q456" s="264"/>
      <c r="R456" s="264"/>
      <c r="S456" s="264"/>
      <c r="T456" s="264"/>
      <c r="U456" s="264"/>
      <c r="V456" s="264"/>
      <c r="W456" s="264"/>
      <c r="X456" s="264"/>
      <c r="Y456" s="264"/>
      <c r="Z456" s="264"/>
      <c r="AA456" s="264"/>
      <c r="AB456" s="264"/>
      <c r="AC456" s="264"/>
      <c r="AD456" s="264"/>
      <c r="AE456" s="264"/>
      <c r="AF456" s="264"/>
      <c r="AG456" s="264"/>
      <c r="AH456" s="264"/>
      <c r="AI456" s="264"/>
      <c r="AJ456" s="264"/>
      <c r="AK456" s="264"/>
      <c r="AL456" s="264"/>
      <c r="AM456" s="264"/>
      <c r="AN456" s="264"/>
      <c r="AO456" s="264"/>
      <c r="AP456" s="264"/>
      <c r="AQ456" s="264"/>
      <c r="AR456" s="264"/>
      <c r="AS456" s="264"/>
      <c r="AT456" s="264"/>
      <c r="AU456" s="264"/>
      <c r="AV456" s="264"/>
      <c r="AW456" s="264"/>
      <c r="AX456" s="264"/>
      <c r="AY456" s="264"/>
      <c r="AZ456" s="264"/>
      <c r="BA456" s="264"/>
    </row>
    <row r="457" spans="1:53" ht="58.5" customHeight="1" thickBot="1" x14ac:dyDescent="0.55000000000000004">
      <c r="B457" s="205" t="s">
        <v>9</v>
      </c>
      <c r="C457" s="205" t="s">
        <v>51</v>
      </c>
      <c r="D457" s="208" t="s">
        <v>52</v>
      </c>
      <c r="E457" s="73" t="s">
        <v>192</v>
      </c>
      <c r="F457" s="7" t="s">
        <v>193</v>
      </c>
      <c r="G457" s="7" t="s">
        <v>194</v>
      </c>
      <c r="H457" s="7" t="s">
        <v>195</v>
      </c>
      <c r="I457" s="7" t="s">
        <v>196</v>
      </c>
      <c r="J457" s="8" t="s">
        <v>197</v>
      </c>
      <c r="K457" s="74" t="s">
        <v>23</v>
      </c>
      <c r="L457" s="75" t="s">
        <v>21</v>
      </c>
      <c r="M457" s="74" t="s">
        <v>22</v>
      </c>
      <c r="N457" s="8" t="s">
        <v>24</v>
      </c>
    </row>
    <row r="458" spans="1:53" ht="23.1" customHeight="1" thickBot="1" x14ac:dyDescent="0.4">
      <c r="B458" s="591" t="s">
        <v>233</v>
      </c>
      <c r="C458" s="116" t="s">
        <v>205</v>
      </c>
      <c r="D458" s="117" t="s">
        <v>204</v>
      </c>
      <c r="E458" s="122">
        <f t="shared" ref="E458:N458" si="14">SUM(E459:E460)/E177*100</f>
        <v>0</v>
      </c>
      <c r="F458" s="123">
        <f t="shared" si="14"/>
        <v>57.142857142857139</v>
      </c>
      <c r="G458" s="124">
        <f t="shared" si="14"/>
        <v>44.444444444444443</v>
      </c>
      <c r="H458" s="127">
        <f t="shared" si="14"/>
        <v>44.444444444444443</v>
      </c>
      <c r="I458" s="123">
        <f t="shared" si="14"/>
        <v>50</v>
      </c>
      <c r="J458" s="124">
        <f t="shared" si="14"/>
        <v>40</v>
      </c>
      <c r="K458" s="122" t="e">
        <f t="shared" si="14"/>
        <v>#DIV/0!</v>
      </c>
      <c r="L458" s="123">
        <f t="shared" si="14"/>
        <v>37.5</v>
      </c>
      <c r="M458" s="124">
        <f t="shared" si="14"/>
        <v>0</v>
      </c>
      <c r="N458" s="125">
        <f t="shared" si="14"/>
        <v>40</v>
      </c>
    </row>
    <row r="459" spans="1:53" ht="15" customHeight="1" x14ac:dyDescent="0.35">
      <c r="B459" s="592"/>
      <c r="C459" s="615" t="s">
        <v>2</v>
      </c>
      <c r="D459" s="76" t="s">
        <v>0</v>
      </c>
      <c r="E459" s="48">
        <v>0</v>
      </c>
      <c r="F459" s="344">
        <v>1</v>
      </c>
      <c r="G459" s="18">
        <v>1</v>
      </c>
      <c r="H459" s="18">
        <v>1</v>
      </c>
      <c r="I459" s="18">
        <v>2</v>
      </c>
      <c r="J459" s="19">
        <v>2</v>
      </c>
      <c r="K459" s="55">
        <v>0</v>
      </c>
      <c r="L459" s="17">
        <v>2</v>
      </c>
      <c r="M459" s="18">
        <v>0</v>
      </c>
      <c r="N459" s="19">
        <v>2</v>
      </c>
    </row>
    <row r="460" spans="1:53" ht="15.75" customHeight="1" thickBot="1" x14ac:dyDescent="0.4">
      <c r="B460" s="592"/>
      <c r="C460" s="616"/>
      <c r="D460" s="77" t="s">
        <v>1</v>
      </c>
      <c r="E460" s="24">
        <v>0</v>
      </c>
      <c r="F460" s="22">
        <v>3</v>
      </c>
      <c r="G460" s="22">
        <v>3</v>
      </c>
      <c r="H460" s="22">
        <v>3</v>
      </c>
      <c r="I460" s="22">
        <v>4</v>
      </c>
      <c r="J460" s="61">
        <v>4</v>
      </c>
      <c r="K460" s="78">
        <v>0</v>
      </c>
      <c r="L460" s="25">
        <v>4</v>
      </c>
      <c r="M460" s="26">
        <v>0</v>
      </c>
      <c r="N460" s="27">
        <v>4</v>
      </c>
    </row>
    <row r="461" spans="1:53" ht="15.75" customHeight="1" x14ac:dyDescent="0.35">
      <c r="B461" s="592"/>
      <c r="C461" s="615" t="s">
        <v>25</v>
      </c>
      <c r="D461" s="79" t="s">
        <v>3</v>
      </c>
      <c r="E461" s="16">
        <v>0</v>
      </c>
      <c r="F461" s="14">
        <v>0</v>
      </c>
      <c r="G461" s="14">
        <v>0</v>
      </c>
      <c r="H461" s="14">
        <v>0</v>
      </c>
      <c r="I461" s="14">
        <v>0</v>
      </c>
      <c r="J461" s="32">
        <v>0</v>
      </c>
      <c r="K461" s="80">
        <v>0</v>
      </c>
      <c r="L461" s="31">
        <v>0</v>
      </c>
      <c r="M461" s="14">
        <v>0</v>
      </c>
      <c r="N461" s="32">
        <v>0</v>
      </c>
    </row>
    <row r="462" spans="1:53" ht="15.75" customHeight="1" x14ac:dyDescent="0.35">
      <c r="B462" s="592"/>
      <c r="C462" s="617"/>
      <c r="D462" s="105" t="s">
        <v>5</v>
      </c>
      <c r="E462" s="37">
        <v>0</v>
      </c>
      <c r="F462" s="35">
        <v>1</v>
      </c>
      <c r="G462" s="35">
        <v>1</v>
      </c>
      <c r="H462" s="35">
        <v>1</v>
      </c>
      <c r="I462" s="35">
        <v>3</v>
      </c>
      <c r="J462" s="39">
        <v>3</v>
      </c>
      <c r="K462" s="57">
        <v>0</v>
      </c>
      <c r="L462" s="38">
        <v>3</v>
      </c>
      <c r="M462" s="35">
        <v>0</v>
      </c>
      <c r="N462" s="39">
        <v>3</v>
      </c>
    </row>
    <row r="463" spans="1:53" ht="15.75" customHeight="1" x14ac:dyDescent="0.35">
      <c r="B463" s="592"/>
      <c r="C463" s="617"/>
      <c r="D463" s="105" t="s">
        <v>6</v>
      </c>
      <c r="E463" s="37">
        <v>0</v>
      </c>
      <c r="F463" s="35">
        <v>3</v>
      </c>
      <c r="G463" s="35">
        <v>3</v>
      </c>
      <c r="H463" s="35">
        <v>3</v>
      </c>
      <c r="I463" s="35">
        <v>3</v>
      </c>
      <c r="J463" s="39">
        <v>3</v>
      </c>
      <c r="K463" s="57">
        <v>0</v>
      </c>
      <c r="L463" s="38">
        <v>3</v>
      </c>
      <c r="M463" s="35">
        <v>0</v>
      </c>
      <c r="N463" s="39">
        <v>3</v>
      </c>
    </row>
    <row r="464" spans="1:53" ht="15.75" customHeight="1" thickBot="1" x14ac:dyDescent="0.4">
      <c r="B464" s="592"/>
      <c r="C464" s="616"/>
      <c r="D464" s="108" t="s">
        <v>4</v>
      </c>
      <c r="E464" s="45">
        <v>0</v>
      </c>
      <c r="F464" s="26">
        <v>0</v>
      </c>
      <c r="G464" s="26">
        <v>0</v>
      </c>
      <c r="H464" s="26">
        <v>0</v>
      </c>
      <c r="I464" s="26">
        <v>0</v>
      </c>
      <c r="J464" s="27">
        <v>0</v>
      </c>
      <c r="K464" s="83">
        <v>0</v>
      </c>
      <c r="L464" s="25">
        <v>0</v>
      </c>
      <c r="M464" s="26">
        <v>0</v>
      </c>
      <c r="N464" s="27">
        <v>0</v>
      </c>
    </row>
    <row r="465" spans="1:53" x14ac:dyDescent="0.35">
      <c r="B465" s="592"/>
      <c r="C465" s="615" t="s">
        <v>26</v>
      </c>
      <c r="D465" s="84" t="s">
        <v>7</v>
      </c>
      <c r="E465" s="48">
        <v>0</v>
      </c>
      <c r="F465" s="18">
        <v>0</v>
      </c>
      <c r="G465" s="18">
        <v>0</v>
      </c>
      <c r="H465" s="18">
        <v>0</v>
      </c>
      <c r="I465" s="18">
        <v>1</v>
      </c>
      <c r="J465" s="19">
        <v>1</v>
      </c>
      <c r="K465" s="55">
        <v>0</v>
      </c>
      <c r="L465" s="17">
        <v>1</v>
      </c>
      <c r="M465" s="18">
        <v>0</v>
      </c>
      <c r="N465" s="19">
        <v>1</v>
      </c>
    </row>
    <row r="466" spans="1:53" ht="16.5" customHeight="1" thickBot="1" x14ac:dyDescent="0.4">
      <c r="B466" s="592"/>
      <c r="C466" s="616"/>
      <c r="D466" s="85" t="s">
        <v>8</v>
      </c>
      <c r="E466" s="45">
        <v>0</v>
      </c>
      <c r="F466" s="26">
        <v>4</v>
      </c>
      <c r="G466" s="26">
        <v>4</v>
      </c>
      <c r="H466" s="26">
        <v>4</v>
      </c>
      <c r="I466" s="26">
        <v>5</v>
      </c>
      <c r="J466" s="27">
        <v>5</v>
      </c>
      <c r="K466" s="83">
        <v>0</v>
      </c>
      <c r="L466" s="25">
        <v>5</v>
      </c>
      <c r="M466" s="26">
        <v>0</v>
      </c>
      <c r="N466" s="27">
        <v>5</v>
      </c>
    </row>
    <row r="467" spans="1:53" ht="16.5" customHeight="1" x14ac:dyDescent="0.35">
      <c r="B467" s="592"/>
      <c r="C467" s="618" t="s">
        <v>102</v>
      </c>
      <c r="D467" s="86" t="s">
        <v>29</v>
      </c>
      <c r="E467" s="48">
        <v>0</v>
      </c>
      <c r="F467" s="18">
        <v>4</v>
      </c>
      <c r="G467" s="18">
        <v>4</v>
      </c>
      <c r="H467" s="18">
        <v>4</v>
      </c>
      <c r="I467" s="18">
        <v>6</v>
      </c>
      <c r="J467" s="19">
        <v>6</v>
      </c>
      <c r="K467" s="55">
        <v>0</v>
      </c>
      <c r="L467" s="17">
        <v>6</v>
      </c>
      <c r="M467" s="18">
        <v>0</v>
      </c>
      <c r="N467" s="19">
        <v>6</v>
      </c>
    </row>
    <row r="468" spans="1:53" ht="17.25" customHeight="1" thickBot="1" x14ac:dyDescent="0.4">
      <c r="B468" s="592"/>
      <c r="C468" s="619"/>
      <c r="D468" s="85" t="s">
        <v>30</v>
      </c>
      <c r="E468" s="45">
        <v>0</v>
      </c>
      <c r="F468" s="26">
        <v>0</v>
      </c>
      <c r="G468" s="26">
        <v>0</v>
      </c>
      <c r="H468" s="26">
        <v>0</v>
      </c>
      <c r="I468" s="26">
        <v>0</v>
      </c>
      <c r="J468" s="27">
        <v>0</v>
      </c>
      <c r="K468" s="83">
        <v>0</v>
      </c>
      <c r="L468" s="25">
        <v>0</v>
      </c>
      <c r="M468" s="26">
        <v>0</v>
      </c>
      <c r="N468" s="27">
        <v>0</v>
      </c>
    </row>
    <row r="469" spans="1:53" x14ac:dyDescent="0.35">
      <c r="B469" s="592"/>
      <c r="C469" s="623" t="s">
        <v>172</v>
      </c>
      <c r="D469" s="86" t="s">
        <v>29</v>
      </c>
      <c r="E469" s="55">
        <v>0</v>
      </c>
      <c r="F469" s="18">
        <v>0</v>
      </c>
      <c r="G469" s="18">
        <v>0</v>
      </c>
      <c r="H469" s="18">
        <v>0</v>
      </c>
      <c r="I469" s="18">
        <v>0</v>
      </c>
      <c r="J469" s="19">
        <v>0</v>
      </c>
      <c r="K469" s="55">
        <v>0</v>
      </c>
      <c r="L469" s="17">
        <v>0</v>
      </c>
      <c r="M469" s="18">
        <v>0</v>
      </c>
      <c r="N469" s="19">
        <v>0</v>
      </c>
    </row>
    <row r="470" spans="1:53" ht="15.75" customHeight="1" thickBot="1" x14ac:dyDescent="0.4">
      <c r="B470" s="592"/>
      <c r="C470" s="624"/>
      <c r="D470" s="88" t="s">
        <v>30</v>
      </c>
      <c r="E470" s="45">
        <v>0</v>
      </c>
      <c r="F470" s="26">
        <v>4</v>
      </c>
      <c r="G470" s="26">
        <v>4</v>
      </c>
      <c r="H470" s="26">
        <v>4</v>
      </c>
      <c r="I470" s="26">
        <v>6</v>
      </c>
      <c r="J470" s="27">
        <v>6</v>
      </c>
      <c r="K470" s="83">
        <v>0</v>
      </c>
      <c r="L470" s="25">
        <v>6</v>
      </c>
      <c r="M470" s="26">
        <v>0</v>
      </c>
      <c r="N470" s="27">
        <v>6</v>
      </c>
    </row>
    <row r="471" spans="1:53" ht="16.5" customHeight="1" x14ac:dyDescent="0.35">
      <c r="B471" s="592"/>
      <c r="C471" s="623" t="s">
        <v>173</v>
      </c>
      <c r="D471" s="86" t="s">
        <v>29</v>
      </c>
      <c r="E471" s="48">
        <v>0</v>
      </c>
      <c r="F471" s="18">
        <v>3</v>
      </c>
      <c r="G471" s="18">
        <v>3</v>
      </c>
      <c r="H471" s="18">
        <v>3</v>
      </c>
      <c r="I471" s="18">
        <v>6</v>
      </c>
      <c r="J471" s="19">
        <v>3</v>
      </c>
      <c r="K471" s="55">
        <v>0</v>
      </c>
      <c r="L471" s="17">
        <v>3</v>
      </c>
      <c r="M471" s="18">
        <v>0</v>
      </c>
      <c r="N471" s="19">
        <v>3</v>
      </c>
    </row>
    <row r="472" spans="1:53" ht="17.25" customHeight="1" thickBot="1" x14ac:dyDescent="0.4">
      <c r="B472" s="592"/>
      <c r="C472" s="625"/>
      <c r="D472" s="85" t="s">
        <v>30</v>
      </c>
      <c r="E472" s="45">
        <v>0</v>
      </c>
      <c r="F472" s="26">
        <v>1</v>
      </c>
      <c r="G472" s="26">
        <v>1</v>
      </c>
      <c r="H472" s="26">
        <v>1</v>
      </c>
      <c r="I472" s="26">
        <v>6</v>
      </c>
      <c r="J472" s="27">
        <v>3</v>
      </c>
      <c r="K472" s="83">
        <v>0</v>
      </c>
      <c r="L472" s="25">
        <v>3</v>
      </c>
      <c r="M472" s="26">
        <v>0</v>
      </c>
      <c r="N472" s="27">
        <v>3</v>
      </c>
    </row>
    <row r="473" spans="1:53" x14ac:dyDescent="0.35">
      <c r="B473" s="592"/>
      <c r="C473" s="623" t="s">
        <v>174</v>
      </c>
      <c r="D473" s="86" t="s">
        <v>29</v>
      </c>
      <c r="E473" s="55">
        <v>0</v>
      </c>
      <c r="F473" s="18">
        <v>4</v>
      </c>
      <c r="G473" s="18">
        <v>4</v>
      </c>
      <c r="H473" s="18">
        <v>4</v>
      </c>
      <c r="I473" s="18">
        <v>6</v>
      </c>
      <c r="J473" s="19">
        <v>4</v>
      </c>
      <c r="K473" s="55">
        <v>0</v>
      </c>
      <c r="L473" s="17">
        <v>4</v>
      </c>
      <c r="M473" s="18">
        <v>0</v>
      </c>
      <c r="N473" s="19">
        <v>4</v>
      </c>
    </row>
    <row r="474" spans="1:53" ht="15.75" customHeight="1" thickBot="1" x14ac:dyDescent="0.4">
      <c r="B474" s="593"/>
      <c r="C474" s="626"/>
      <c r="D474" s="88" t="s">
        <v>30</v>
      </c>
      <c r="E474" s="45">
        <v>0</v>
      </c>
      <c r="F474" s="26">
        <v>0</v>
      </c>
      <c r="G474" s="26">
        <v>0</v>
      </c>
      <c r="H474" s="26">
        <v>0</v>
      </c>
      <c r="I474" s="26">
        <v>6</v>
      </c>
      <c r="J474" s="27">
        <v>2</v>
      </c>
      <c r="K474" s="83">
        <v>0</v>
      </c>
      <c r="L474" s="25">
        <v>2</v>
      </c>
      <c r="M474" s="26">
        <v>0</v>
      </c>
      <c r="N474" s="27">
        <v>2</v>
      </c>
    </row>
    <row r="475" spans="1:53" s="270" customFormat="1" ht="12.75" customHeight="1" thickBot="1" x14ac:dyDescent="0.4">
      <c r="A475" s="264"/>
      <c r="B475" s="266"/>
      <c r="C475" s="267"/>
      <c r="D475" s="267"/>
      <c r="E475" s="268"/>
      <c r="F475" s="268"/>
      <c r="G475" s="268"/>
      <c r="H475" s="268"/>
      <c r="I475" s="268"/>
      <c r="J475" s="268"/>
      <c r="K475" s="268"/>
      <c r="L475" s="269"/>
      <c r="M475" s="268"/>
      <c r="N475" s="268"/>
      <c r="O475" s="264"/>
      <c r="P475" s="264"/>
      <c r="Q475" s="264"/>
      <c r="R475" s="264"/>
      <c r="S475" s="264"/>
      <c r="T475" s="264"/>
      <c r="U475" s="264"/>
      <c r="V475" s="264"/>
      <c r="W475" s="264"/>
      <c r="X475" s="264"/>
      <c r="Y475" s="264"/>
      <c r="Z475" s="264"/>
      <c r="AA475" s="264"/>
      <c r="AB475" s="264"/>
      <c r="AC475" s="264"/>
      <c r="AD475" s="264"/>
      <c r="AE475" s="264"/>
      <c r="AF475" s="264"/>
      <c r="AG475" s="264"/>
      <c r="AH475" s="264"/>
      <c r="AI475" s="264"/>
      <c r="AJ475" s="264"/>
      <c r="AK475" s="264"/>
      <c r="AL475" s="264"/>
      <c r="AM475" s="264"/>
      <c r="AN475" s="264"/>
      <c r="AO475" s="264"/>
      <c r="AP475" s="264"/>
      <c r="AQ475" s="264"/>
      <c r="AR475" s="264"/>
      <c r="AS475" s="264"/>
      <c r="AT475" s="264"/>
      <c r="AU475" s="264"/>
      <c r="AV475" s="264"/>
      <c r="AW475" s="264"/>
      <c r="AX475" s="264"/>
      <c r="AY475" s="264"/>
      <c r="AZ475" s="264"/>
      <c r="BA475" s="264"/>
    </row>
    <row r="476" spans="1:53" ht="59.1" customHeight="1" thickBot="1" x14ac:dyDescent="0.55000000000000004">
      <c r="B476" s="205" t="s">
        <v>9</v>
      </c>
      <c r="C476" s="205" t="s">
        <v>51</v>
      </c>
      <c r="D476" s="208" t="s">
        <v>52</v>
      </c>
      <c r="E476" s="73" t="s">
        <v>192</v>
      </c>
      <c r="F476" s="7" t="s">
        <v>193</v>
      </c>
      <c r="G476" s="7" t="s">
        <v>194</v>
      </c>
      <c r="H476" s="7" t="s">
        <v>195</v>
      </c>
      <c r="I476" s="7" t="s">
        <v>196</v>
      </c>
      <c r="J476" s="8" t="s">
        <v>197</v>
      </c>
      <c r="K476" s="74" t="s">
        <v>23</v>
      </c>
      <c r="L476" s="75" t="s">
        <v>21</v>
      </c>
      <c r="M476" s="74" t="s">
        <v>22</v>
      </c>
      <c r="N476" s="8" t="s">
        <v>24</v>
      </c>
    </row>
    <row r="477" spans="1:53" ht="23.1" customHeight="1" thickBot="1" x14ac:dyDescent="0.4">
      <c r="B477" s="591" t="s">
        <v>234</v>
      </c>
      <c r="C477" s="116" t="s">
        <v>205</v>
      </c>
      <c r="D477" s="117" t="s">
        <v>204</v>
      </c>
      <c r="E477" s="380" t="e">
        <f>SUM(E478:E479)/SUM(E459:E460)*100</f>
        <v>#DIV/0!</v>
      </c>
      <c r="F477" s="130">
        <f t="shared" ref="F477:N477" si="15">SUM(F478:F479)/SUM(F459:F460)*100</f>
        <v>0</v>
      </c>
      <c r="G477" s="131">
        <f>SUM(G478:G479)/SUM(G459:G460)*100</f>
        <v>0</v>
      </c>
      <c r="H477" s="131">
        <f t="shared" si="15"/>
        <v>0</v>
      </c>
      <c r="I477" s="381">
        <f>SUM(I478:I479)/SUM(I459:I460)*100</f>
        <v>0</v>
      </c>
      <c r="J477" s="125">
        <f t="shared" si="15"/>
        <v>0</v>
      </c>
      <c r="K477" s="380" t="e">
        <f t="shared" si="15"/>
        <v>#DIV/0!</v>
      </c>
      <c r="L477" s="127">
        <f t="shared" si="15"/>
        <v>0</v>
      </c>
      <c r="M477" s="130" t="e">
        <f t="shared" si="15"/>
        <v>#DIV/0!</v>
      </c>
      <c r="N477" s="125">
        <f t="shared" si="15"/>
        <v>0</v>
      </c>
    </row>
    <row r="478" spans="1:53" ht="15" customHeight="1" x14ac:dyDescent="0.35">
      <c r="B478" s="592"/>
      <c r="C478" s="615" t="s">
        <v>2</v>
      </c>
      <c r="D478" s="76" t="s">
        <v>0</v>
      </c>
      <c r="E478" s="48">
        <v>0</v>
      </c>
      <c r="F478" s="18">
        <v>0</v>
      </c>
      <c r="G478" s="18">
        <v>0</v>
      </c>
      <c r="H478" s="18">
        <v>0</v>
      </c>
      <c r="I478" s="18">
        <v>0</v>
      </c>
      <c r="J478" s="19">
        <v>0</v>
      </c>
      <c r="K478" s="55">
        <v>0</v>
      </c>
      <c r="L478" s="17">
        <v>0</v>
      </c>
      <c r="M478" s="18">
        <v>0</v>
      </c>
      <c r="N478" s="19">
        <v>0</v>
      </c>
    </row>
    <row r="479" spans="1:53" ht="15.75" customHeight="1" thickBot="1" x14ac:dyDescent="0.4">
      <c r="B479" s="592"/>
      <c r="C479" s="616"/>
      <c r="D479" s="77" t="s">
        <v>1</v>
      </c>
      <c r="E479" s="24">
        <v>0</v>
      </c>
      <c r="F479" s="22">
        <v>0</v>
      </c>
      <c r="G479" s="22">
        <v>0</v>
      </c>
      <c r="H479" s="22">
        <v>0</v>
      </c>
      <c r="I479" s="22">
        <v>0</v>
      </c>
      <c r="J479" s="61">
        <v>0</v>
      </c>
      <c r="K479" s="78">
        <v>0</v>
      </c>
      <c r="L479" s="25">
        <v>0</v>
      </c>
      <c r="M479" s="26">
        <v>0</v>
      </c>
      <c r="N479" s="27">
        <v>0</v>
      </c>
    </row>
    <row r="480" spans="1:53" ht="15.75" customHeight="1" x14ac:dyDescent="0.35">
      <c r="B480" s="592"/>
      <c r="C480" s="615" t="s">
        <v>25</v>
      </c>
      <c r="D480" s="79" t="s">
        <v>3</v>
      </c>
      <c r="E480" s="16">
        <v>0</v>
      </c>
      <c r="F480" s="14">
        <v>0</v>
      </c>
      <c r="G480" s="14">
        <v>0</v>
      </c>
      <c r="H480" s="14">
        <v>0</v>
      </c>
      <c r="I480" s="14">
        <v>0</v>
      </c>
      <c r="J480" s="32">
        <v>0</v>
      </c>
      <c r="K480" s="80">
        <v>0</v>
      </c>
      <c r="L480" s="31">
        <v>0</v>
      </c>
      <c r="M480" s="14">
        <v>0</v>
      </c>
      <c r="N480" s="32">
        <v>0</v>
      </c>
    </row>
    <row r="481" spans="2:14" ht="15.75" customHeight="1" x14ac:dyDescent="0.35">
      <c r="B481" s="592"/>
      <c r="C481" s="617"/>
      <c r="D481" s="105" t="s">
        <v>5</v>
      </c>
      <c r="E481" s="37">
        <v>0</v>
      </c>
      <c r="F481" s="35">
        <v>0</v>
      </c>
      <c r="G481" s="35">
        <v>0</v>
      </c>
      <c r="H481" s="35">
        <v>0</v>
      </c>
      <c r="I481" s="35">
        <v>0</v>
      </c>
      <c r="J481" s="39">
        <v>0</v>
      </c>
      <c r="K481" s="57">
        <v>0</v>
      </c>
      <c r="L481" s="38">
        <v>0</v>
      </c>
      <c r="M481" s="35">
        <v>0</v>
      </c>
      <c r="N481" s="39">
        <v>0</v>
      </c>
    </row>
    <row r="482" spans="2:14" ht="15.75" customHeight="1" x14ac:dyDescent="0.35">
      <c r="B482" s="592"/>
      <c r="C482" s="617"/>
      <c r="D482" s="105" t="s">
        <v>6</v>
      </c>
      <c r="E482" s="37">
        <v>0</v>
      </c>
      <c r="F482" s="35">
        <v>0</v>
      </c>
      <c r="G482" s="35">
        <v>0</v>
      </c>
      <c r="H482" s="35">
        <v>0</v>
      </c>
      <c r="I482" s="35">
        <v>0</v>
      </c>
      <c r="J482" s="39">
        <v>0</v>
      </c>
      <c r="K482" s="57">
        <v>0</v>
      </c>
      <c r="L482" s="38">
        <v>0</v>
      </c>
      <c r="M482" s="35">
        <v>0</v>
      </c>
      <c r="N482" s="39">
        <v>0</v>
      </c>
    </row>
    <row r="483" spans="2:14" ht="15.75" customHeight="1" thickBot="1" x14ac:dyDescent="0.4">
      <c r="B483" s="592"/>
      <c r="C483" s="616"/>
      <c r="D483" s="108" t="s">
        <v>4</v>
      </c>
      <c r="E483" s="45">
        <v>0</v>
      </c>
      <c r="F483" s="26">
        <v>0</v>
      </c>
      <c r="G483" s="26">
        <v>0</v>
      </c>
      <c r="H483" s="26">
        <v>0</v>
      </c>
      <c r="I483" s="26">
        <v>0</v>
      </c>
      <c r="J483" s="27">
        <v>0</v>
      </c>
      <c r="K483" s="83">
        <v>0</v>
      </c>
      <c r="L483" s="25">
        <v>0</v>
      </c>
      <c r="M483" s="26">
        <v>0</v>
      </c>
      <c r="N483" s="27">
        <v>0</v>
      </c>
    </row>
    <row r="484" spans="2:14" x14ac:dyDescent="0.35">
      <c r="B484" s="592"/>
      <c r="C484" s="615" t="s">
        <v>26</v>
      </c>
      <c r="D484" s="84" t="s">
        <v>7</v>
      </c>
      <c r="E484" s="48">
        <v>0</v>
      </c>
      <c r="F484" s="18">
        <v>0</v>
      </c>
      <c r="G484" s="18">
        <v>0</v>
      </c>
      <c r="H484" s="18">
        <v>0</v>
      </c>
      <c r="I484" s="18">
        <v>0</v>
      </c>
      <c r="J484" s="19">
        <v>0</v>
      </c>
      <c r="K484" s="55">
        <v>0</v>
      </c>
      <c r="L484" s="17">
        <v>0</v>
      </c>
      <c r="M484" s="18">
        <v>0</v>
      </c>
      <c r="N484" s="19">
        <v>0</v>
      </c>
    </row>
    <row r="485" spans="2:14" ht="16.5" customHeight="1" thickBot="1" x14ac:dyDescent="0.4">
      <c r="B485" s="592"/>
      <c r="C485" s="616"/>
      <c r="D485" s="85" t="s">
        <v>8</v>
      </c>
      <c r="E485" s="45">
        <v>0</v>
      </c>
      <c r="F485" s="26">
        <v>0</v>
      </c>
      <c r="G485" s="26">
        <v>0</v>
      </c>
      <c r="H485" s="26">
        <v>0</v>
      </c>
      <c r="I485" s="26">
        <v>0</v>
      </c>
      <c r="J485" s="27">
        <v>0</v>
      </c>
      <c r="K485" s="83">
        <v>0</v>
      </c>
      <c r="L485" s="25">
        <v>0</v>
      </c>
      <c r="M485" s="26">
        <v>0</v>
      </c>
      <c r="N485" s="27">
        <v>0</v>
      </c>
    </row>
    <row r="486" spans="2:14" ht="15" customHeight="1" x14ac:dyDescent="0.35">
      <c r="B486" s="592"/>
      <c r="C486" s="618" t="s">
        <v>102</v>
      </c>
      <c r="D486" s="86" t="s">
        <v>29</v>
      </c>
      <c r="E486" s="48">
        <v>0</v>
      </c>
      <c r="F486" s="18">
        <v>0</v>
      </c>
      <c r="G486" s="18">
        <v>0</v>
      </c>
      <c r="H486" s="18">
        <v>0</v>
      </c>
      <c r="I486" s="18">
        <v>0</v>
      </c>
      <c r="J486" s="19">
        <v>0</v>
      </c>
      <c r="K486" s="55">
        <v>0</v>
      </c>
      <c r="L486" s="17">
        <v>0</v>
      </c>
      <c r="M486" s="18">
        <v>0</v>
      </c>
      <c r="N486" s="19">
        <v>0</v>
      </c>
    </row>
    <row r="487" spans="2:14" ht="18.75" customHeight="1" thickBot="1" x14ac:dyDescent="0.4">
      <c r="B487" s="592"/>
      <c r="C487" s="619"/>
      <c r="D487" s="85" t="s">
        <v>30</v>
      </c>
      <c r="E487" s="45">
        <v>0</v>
      </c>
      <c r="F487" s="26">
        <v>0</v>
      </c>
      <c r="G487" s="26">
        <v>0</v>
      </c>
      <c r="H487" s="26">
        <v>0</v>
      </c>
      <c r="I487" s="26">
        <v>0</v>
      </c>
      <c r="J487" s="27">
        <v>0</v>
      </c>
      <c r="K487" s="83">
        <v>0</v>
      </c>
      <c r="L487" s="25">
        <v>0</v>
      </c>
      <c r="M487" s="26">
        <v>0</v>
      </c>
      <c r="N487" s="27">
        <v>0</v>
      </c>
    </row>
    <row r="488" spans="2:14" x14ac:dyDescent="0.35">
      <c r="B488" s="592"/>
      <c r="C488" s="623" t="s">
        <v>172</v>
      </c>
      <c r="D488" s="86" t="s">
        <v>29</v>
      </c>
      <c r="E488" s="55">
        <v>0</v>
      </c>
      <c r="F488" s="18">
        <v>0</v>
      </c>
      <c r="G488" s="18">
        <v>0</v>
      </c>
      <c r="H488" s="18">
        <v>0</v>
      </c>
      <c r="I488" s="18">
        <v>0</v>
      </c>
      <c r="J488" s="19">
        <v>0</v>
      </c>
      <c r="K488" s="55">
        <v>0</v>
      </c>
      <c r="L488" s="17">
        <v>0</v>
      </c>
      <c r="M488" s="18">
        <v>0</v>
      </c>
      <c r="N488" s="19">
        <v>0</v>
      </c>
    </row>
    <row r="489" spans="2:14" ht="15.75" customHeight="1" thickBot="1" x14ac:dyDescent="0.4">
      <c r="B489" s="592"/>
      <c r="C489" s="624"/>
      <c r="D489" s="88" t="s">
        <v>30</v>
      </c>
      <c r="E489" s="45">
        <v>0</v>
      </c>
      <c r="F489" s="26">
        <v>0</v>
      </c>
      <c r="G489" s="26">
        <v>0</v>
      </c>
      <c r="H489" s="26">
        <v>0</v>
      </c>
      <c r="I489" s="26">
        <v>0</v>
      </c>
      <c r="J489" s="27">
        <v>0</v>
      </c>
      <c r="K489" s="83">
        <v>0</v>
      </c>
      <c r="L489" s="25">
        <v>0</v>
      </c>
      <c r="M489" s="26">
        <v>0</v>
      </c>
      <c r="N489" s="27">
        <v>0</v>
      </c>
    </row>
    <row r="490" spans="2:14" ht="16.5" customHeight="1" x14ac:dyDescent="0.35">
      <c r="B490" s="592"/>
      <c r="C490" s="623" t="s">
        <v>173</v>
      </c>
      <c r="D490" s="86" t="s">
        <v>29</v>
      </c>
      <c r="E490" s="48">
        <v>0</v>
      </c>
      <c r="F490" s="18">
        <v>0</v>
      </c>
      <c r="G490" s="18">
        <v>0</v>
      </c>
      <c r="H490" s="18">
        <v>0</v>
      </c>
      <c r="I490" s="18">
        <v>0</v>
      </c>
      <c r="J490" s="19">
        <v>0</v>
      </c>
      <c r="K490" s="55">
        <v>0</v>
      </c>
      <c r="L490" s="17">
        <v>0</v>
      </c>
      <c r="M490" s="18">
        <v>0</v>
      </c>
      <c r="N490" s="19">
        <v>0</v>
      </c>
    </row>
    <row r="491" spans="2:14" ht="21" customHeight="1" thickBot="1" x14ac:dyDescent="0.4">
      <c r="B491" s="592"/>
      <c r="C491" s="625"/>
      <c r="D491" s="85" t="s">
        <v>30</v>
      </c>
      <c r="E491" s="45">
        <v>0</v>
      </c>
      <c r="F491" s="26">
        <v>0</v>
      </c>
      <c r="G491" s="26">
        <v>0</v>
      </c>
      <c r="H491" s="26">
        <v>0</v>
      </c>
      <c r="I491" s="26">
        <v>0</v>
      </c>
      <c r="J491" s="27">
        <v>0</v>
      </c>
      <c r="K491" s="83">
        <v>0</v>
      </c>
      <c r="L491" s="25">
        <v>0</v>
      </c>
      <c r="M491" s="26">
        <v>0</v>
      </c>
      <c r="N491" s="27">
        <v>0</v>
      </c>
    </row>
    <row r="492" spans="2:14" x14ac:dyDescent="0.35">
      <c r="B492" s="592"/>
      <c r="C492" s="623" t="s">
        <v>174</v>
      </c>
      <c r="D492" s="86" t="s">
        <v>29</v>
      </c>
      <c r="E492" s="55">
        <v>0</v>
      </c>
      <c r="F492" s="18">
        <v>0</v>
      </c>
      <c r="G492" s="18">
        <v>0</v>
      </c>
      <c r="H492" s="18">
        <v>0</v>
      </c>
      <c r="I492" s="18">
        <v>0</v>
      </c>
      <c r="J492" s="19">
        <v>0</v>
      </c>
      <c r="K492" s="55">
        <v>0</v>
      </c>
      <c r="L492" s="17">
        <v>0</v>
      </c>
      <c r="M492" s="18">
        <v>0</v>
      </c>
      <c r="N492" s="19">
        <v>0</v>
      </c>
    </row>
    <row r="493" spans="2:14" ht="15.75" customHeight="1" thickBot="1" x14ac:dyDescent="0.4">
      <c r="B493" s="592"/>
      <c r="C493" s="626"/>
      <c r="D493" s="88" t="s">
        <v>30</v>
      </c>
      <c r="E493" s="45">
        <v>0</v>
      </c>
      <c r="F493" s="26">
        <v>0</v>
      </c>
      <c r="G493" s="26">
        <v>0</v>
      </c>
      <c r="H493" s="26">
        <v>0</v>
      </c>
      <c r="I493" s="26">
        <v>0</v>
      </c>
      <c r="J493" s="27">
        <v>0</v>
      </c>
      <c r="K493" s="83">
        <v>0</v>
      </c>
      <c r="L493" s="25">
        <v>0</v>
      </c>
      <c r="M493" s="26">
        <v>0</v>
      </c>
      <c r="N493" s="27">
        <v>0</v>
      </c>
    </row>
    <row r="494" spans="2:14" ht="15.75" customHeight="1" x14ac:dyDescent="0.35">
      <c r="B494" s="592"/>
      <c r="C494" s="615" t="s">
        <v>119</v>
      </c>
      <c r="D494" s="86" t="s">
        <v>120</v>
      </c>
      <c r="E494" s="55">
        <v>0</v>
      </c>
      <c r="F494" s="18">
        <v>0</v>
      </c>
      <c r="G494" s="18">
        <v>0</v>
      </c>
      <c r="H494" s="18">
        <v>0</v>
      </c>
      <c r="I494" s="18">
        <v>0</v>
      </c>
      <c r="J494" s="19">
        <v>0</v>
      </c>
      <c r="K494" s="55">
        <v>0</v>
      </c>
      <c r="L494" s="17">
        <v>0</v>
      </c>
      <c r="M494" s="18">
        <v>0</v>
      </c>
      <c r="N494" s="19">
        <v>0</v>
      </c>
    </row>
    <row r="495" spans="2:14" ht="17.25" customHeight="1" x14ac:dyDescent="0.35">
      <c r="B495" s="592"/>
      <c r="C495" s="621"/>
      <c r="D495" s="90" t="s">
        <v>103</v>
      </c>
      <c r="E495" s="55">
        <v>0</v>
      </c>
      <c r="F495" s="18">
        <v>0</v>
      </c>
      <c r="G495" s="18">
        <v>0</v>
      </c>
      <c r="H495" s="18">
        <v>0</v>
      </c>
      <c r="I495" s="18">
        <v>0</v>
      </c>
      <c r="J495" s="19">
        <v>0</v>
      </c>
      <c r="K495" s="55">
        <v>0</v>
      </c>
      <c r="L495" s="17">
        <v>0</v>
      </c>
      <c r="M495" s="18">
        <v>0</v>
      </c>
      <c r="N495" s="19">
        <v>0</v>
      </c>
    </row>
    <row r="496" spans="2:14" ht="16.5" customHeight="1" thickBot="1" x14ac:dyDescent="0.4">
      <c r="B496" s="592"/>
      <c r="C496" s="616"/>
      <c r="D496" s="88" t="s">
        <v>122</v>
      </c>
      <c r="E496" s="83">
        <v>0</v>
      </c>
      <c r="F496" s="26">
        <v>0</v>
      </c>
      <c r="G496" s="26">
        <v>0</v>
      </c>
      <c r="H496" s="26">
        <v>0</v>
      </c>
      <c r="I496" s="26">
        <v>0</v>
      </c>
      <c r="J496" s="27">
        <v>0</v>
      </c>
      <c r="K496" s="83">
        <v>0</v>
      </c>
      <c r="L496" s="25">
        <v>0</v>
      </c>
      <c r="M496" s="26">
        <v>0</v>
      </c>
      <c r="N496" s="27">
        <v>0</v>
      </c>
    </row>
    <row r="497" spans="1:53" x14ac:dyDescent="0.35">
      <c r="B497" s="592"/>
      <c r="C497" s="615" t="s">
        <v>121</v>
      </c>
      <c r="D497" s="86" t="s">
        <v>104</v>
      </c>
      <c r="E497" s="55">
        <v>0</v>
      </c>
      <c r="F497" s="18">
        <v>0</v>
      </c>
      <c r="G497" s="18">
        <v>0</v>
      </c>
      <c r="H497" s="18">
        <v>0</v>
      </c>
      <c r="I497" s="18">
        <v>0</v>
      </c>
      <c r="J497" s="19">
        <v>0</v>
      </c>
      <c r="K497" s="55">
        <v>0</v>
      </c>
      <c r="L497" s="17">
        <v>0</v>
      </c>
      <c r="M497" s="18">
        <v>0</v>
      </c>
      <c r="N497" s="19">
        <v>0</v>
      </c>
    </row>
    <row r="498" spans="1:53" ht="15.75" customHeight="1" thickBot="1" x14ac:dyDescent="0.4">
      <c r="B498" s="593"/>
      <c r="C498" s="616"/>
      <c r="D498" s="88" t="s">
        <v>105</v>
      </c>
      <c r="E498" s="45">
        <v>0</v>
      </c>
      <c r="F498" s="26">
        <v>0</v>
      </c>
      <c r="G498" s="26">
        <v>0</v>
      </c>
      <c r="H498" s="26">
        <v>0</v>
      </c>
      <c r="I498" s="26">
        <v>0</v>
      </c>
      <c r="J498" s="27">
        <v>0</v>
      </c>
      <c r="K498" s="83">
        <v>0</v>
      </c>
      <c r="L498" s="25">
        <v>0</v>
      </c>
      <c r="M498" s="26">
        <v>0</v>
      </c>
      <c r="N498" s="27">
        <v>0</v>
      </c>
    </row>
    <row r="499" spans="1:53" s="270" customFormat="1" ht="14.25" customHeight="1" thickBot="1" x14ac:dyDescent="0.4">
      <c r="A499" s="264"/>
      <c r="B499" s="266"/>
      <c r="C499" s="267"/>
      <c r="D499" s="267"/>
      <c r="E499" s="268"/>
      <c r="F499" s="268"/>
      <c r="G499" s="268"/>
      <c r="H499" s="268"/>
      <c r="I499" s="268"/>
      <c r="J499" s="268"/>
      <c r="K499" s="268"/>
      <c r="L499" s="269"/>
      <c r="M499" s="268"/>
      <c r="N499" s="268"/>
      <c r="O499" s="264"/>
      <c r="P499" s="264"/>
      <c r="Q499" s="264"/>
      <c r="R499" s="264"/>
      <c r="S499" s="264"/>
      <c r="T499" s="264"/>
      <c r="U499" s="264"/>
      <c r="V499" s="264"/>
      <c r="W499" s="264"/>
      <c r="X499" s="264"/>
      <c r="Y499" s="264"/>
      <c r="Z499" s="264"/>
      <c r="AA499" s="264"/>
      <c r="AB499" s="264"/>
      <c r="AC499" s="264"/>
      <c r="AD499" s="264"/>
      <c r="AE499" s="264"/>
      <c r="AF499" s="264"/>
      <c r="AG499" s="264"/>
      <c r="AH499" s="264"/>
      <c r="AI499" s="264"/>
      <c r="AJ499" s="264"/>
      <c r="AK499" s="264"/>
      <c r="AL499" s="264"/>
      <c r="AM499" s="264"/>
      <c r="AN499" s="264"/>
      <c r="AO499" s="264"/>
      <c r="AP499" s="264"/>
      <c r="AQ499" s="264"/>
      <c r="AR499" s="264"/>
      <c r="AS499" s="264"/>
      <c r="AT499" s="264"/>
      <c r="AU499" s="264"/>
      <c r="AV499" s="264"/>
      <c r="AW499" s="264"/>
      <c r="AX499" s="264"/>
      <c r="AY499" s="264"/>
      <c r="AZ499" s="264"/>
      <c r="BA499" s="264"/>
    </row>
    <row r="500" spans="1:53" ht="65.099999999999994" customHeight="1" thickBot="1" x14ac:dyDescent="0.55000000000000004">
      <c r="B500" s="205" t="s">
        <v>9</v>
      </c>
      <c r="C500" s="205" t="s">
        <v>51</v>
      </c>
      <c r="D500" s="208" t="s">
        <v>52</v>
      </c>
      <c r="E500" s="73" t="s">
        <v>192</v>
      </c>
      <c r="F500" s="7" t="s">
        <v>193</v>
      </c>
      <c r="G500" s="7" t="s">
        <v>194</v>
      </c>
      <c r="H500" s="7" t="s">
        <v>195</v>
      </c>
      <c r="I500" s="7" t="s">
        <v>196</v>
      </c>
      <c r="J500" s="8" t="s">
        <v>197</v>
      </c>
      <c r="K500" s="74" t="s">
        <v>23</v>
      </c>
      <c r="L500" s="75" t="s">
        <v>21</v>
      </c>
      <c r="M500" s="74" t="s">
        <v>22</v>
      </c>
      <c r="N500" s="8" t="s">
        <v>24</v>
      </c>
    </row>
    <row r="501" spans="1:53" ht="15" customHeight="1" x14ac:dyDescent="0.35">
      <c r="B501" s="591" t="s">
        <v>61</v>
      </c>
      <c r="C501" s="615" t="s">
        <v>2</v>
      </c>
      <c r="D501" s="76" t="s">
        <v>0</v>
      </c>
      <c r="E501" s="48">
        <v>0</v>
      </c>
      <c r="F501" s="18">
        <v>1</v>
      </c>
      <c r="G501" s="18">
        <v>1</v>
      </c>
      <c r="H501" s="18">
        <v>1</v>
      </c>
      <c r="I501" s="18">
        <v>1</v>
      </c>
      <c r="J501" s="18">
        <v>1</v>
      </c>
      <c r="K501" s="55">
        <v>0</v>
      </c>
      <c r="L501" s="17">
        <v>1</v>
      </c>
      <c r="M501" s="18">
        <v>0</v>
      </c>
      <c r="N501" s="19">
        <v>1</v>
      </c>
    </row>
    <row r="502" spans="1:53" ht="15.75" customHeight="1" thickBot="1" x14ac:dyDescent="0.4">
      <c r="B502" s="592"/>
      <c r="C502" s="616"/>
      <c r="D502" s="77" t="s">
        <v>1</v>
      </c>
      <c r="E502" s="24">
        <v>3</v>
      </c>
      <c r="F502" s="22">
        <v>3</v>
      </c>
      <c r="G502" s="22">
        <v>7</v>
      </c>
      <c r="H502" s="22">
        <v>8</v>
      </c>
      <c r="I502" s="22">
        <v>12</v>
      </c>
      <c r="J502" s="22">
        <v>14</v>
      </c>
      <c r="K502" s="78">
        <v>0</v>
      </c>
      <c r="L502" s="25">
        <v>14</v>
      </c>
      <c r="M502" s="26">
        <v>0</v>
      </c>
      <c r="N502" s="27">
        <v>14</v>
      </c>
    </row>
    <row r="503" spans="1:53" ht="15.75" customHeight="1" x14ac:dyDescent="0.35">
      <c r="B503" s="592"/>
      <c r="C503" s="615" t="s">
        <v>25</v>
      </c>
      <c r="D503" s="79" t="s">
        <v>10</v>
      </c>
      <c r="E503" s="16">
        <v>1</v>
      </c>
      <c r="F503" s="14">
        <v>2</v>
      </c>
      <c r="G503" s="14">
        <v>3</v>
      </c>
      <c r="H503" s="14">
        <v>3</v>
      </c>
      <c r="I503" s="14">
        <v>5</v>
      </c>
      <c r="J503" s="14">
        <v>5</v>
      </c>
      <c r="K503" s="80">
        <v>0</v>
      </c>
      <c r="L503" s="31">
        <v>5</v>
      </c>
      <c r="M503" s="14">
        <v>0</v>
      </c>
      <c r="N503" s="32">
        <v>5</v>
      </c>
    </row>
    <row r="504" spans="1:53" ht="15.75" customHeight="1" x14ac:dyDescent="0.35">
      <c r="B504" s="592"/>
      <c r="C504" s="617"/>
      <c r="D504" s="105" t="s">
        <v>11</v>
      </c>
      <c r="E504" s="37">
        <v>2</v>
      </c>
      <c r="F504" s="35">
        <v>2</v>
      </c>
      <c r="G504" s="35">
        <v>5</v>
      </c>
      <c r="H504" s="35">
        <v>6</v>
      </c>
      <c r="I504" s="35">
        <v>8</v>
      </c>
      <c r="J504" s="35">
        <v>10</v>
      </c>
      <c r="K504" s="57">
        <v>0</v>
      </c>
      <c r="L504" s="38">
        <v>10</v>
      </c>
      <c r="M504" s="35">
        <v>0</v>
      </c>
      <c r="N504" s="39">
        <v>10</v>
      </c>
    </row>
    <row r="505" spans="1:53" ht="15.75" customHeight="1" x14ac:dyDescent="0.35">
      <c r="B505" s="592"/>
      <c r="C505" s="617"/>
      <c r="D505" s="105" t="s">
        <v>12</v>
      </c>
      <c r="E505" s="37">
        <v>0</v>
      </c>
      <c r="F505" s="35">
        <v>0</v>
      </c>
      <c r="G505" s="35">
        <v>0</v>
      </c>
      <c r="H505" s="35">
        <v>0</v>
      </c>
      <c r="I505" s="35">
        <v>0</v>
      </c>
      <c r="J505" s="35">
        <v>0</v>
      </c>
      <c r="K505" s="57">
        <v>0</v>
      </c>
      <c r="L505" s="38">
        <v>0</v>
      </c>
      <c r="M505" s="35">
        <v>0</v>
      </c>
      <c r="N505" s="39">
        <v>0</v>
      </c>
    </row>
    <row r="506" spans="1:53" ht="15.75" customHeight="1" thickBot="1" x14ac:dyDescent="0.4">
      <c r="B506" s="592"/>
      <c r="C506" s="616"/>
      <c r="D506" s="108" t="s">
        <v>13</v>
      </c>
      <c r="E506" s="45">
        <v>0</v>
      </c>
      <c r="F506" s="26">
        <v>0</v>
      </c>
      <c r="G506" s="26">
        <v>0</v>
      </c>
      <c r="H506" s="26">
        <v>0</v>
      </c>
      <c r="I506" s="26">
        <v>0</v>
      </c>
      <c r="J506" s="26">
        <v>0</v>
      </c>
      <c r="K506" s="83">
        <v>0</v>
      </c>
      <c r="L506" s="25">
        <v>0</v>
      </c>
      <c r="M506" s="26">
        <v>0</v>
      </c>
      <c r="N506" s="27">
        <v>0</v>
      </c>
    </row>
    <row r="507" spans="1:53" x14ac:dyDescent="0.35">
      <c r="B507" s="592"/>
      <c r="C507" s="615" t="s">
        <v>26</v>
      </c>
      <c r="D507" s="84" t="s">
        <v>7</v>
      </c>
      <c r="E507" s="48">
        <v>0</v>
      </c>
      <c r="F507" s="18">
        <v>0</v>
      </c>
      <c r="G507" s="18">
        <v>2</v>
      </c>
      <c r="H507" s="18">
        <v>2</v>
      </c>
      <c r="I507" s="18">
        <v>2</v>
      </c>
      <c r="J507" s="18">
        <v>4</v>
      </c>
      <c r="K507" s="55">
        <v>0</v>
      </c>
      <c r="L507" s="17">
        <v>4</v>
      </c>
      <c r="M507" s="18">
        <v>0</v>
      </c>
      <c r="N507" s="19">
        <v>4</v>
      </c>
    </row>
    <row r="508" spans="1:53" ht="16.5" customHeight="1" thickBot="1" x14ac:dyDescent="0.4">
      <c r="B508" s="592"/>
      <c r="C508" s="616"/>
      <c r="D508" s="85" t="s">
        <v>8</v>
      </c>
      <c r="E508" s="45">
        <v>3</v>
      </c>
      <c r="F508" s="26">
        <v>4</v>
      </c>
      <c r="G508" s="26">
        <v>6</v>
      </c>
      <c r="H508" s="26">
        <v>7</v>
      </c>
      <c r="I508" s="26">
        <v>11</v>
      </c>
      <c r="J508" s="26">
        <v>11</v>
      </c>
      <c r="K508" s="83">
        <v>0</v>
      </c>
      <c r="L508" s="25">
        <v>11</v>
      </c>
      <c r="M508" s="26">
        <v>0</v>
      </c>
      <c r="N508" s="27">
        <v>11</v>
      </c>
    </row>
    <row r="509" spans="1:53" ht="16.5" customHeight="1" x14ac:dyDescent="0.35">
      <c r="B509" s="592"/>
      <c r="C509" s="618" t="s">
        <v>123</v>
      </c>
      <c r="D509" s="176" t="s">
        <v>29</v>
      </c>
      <c r="E509" s="48">
        <v>0</v>
      </c>
      <c r="F509" s="18">
        <v>0</v>
      </c>
      <c r="G509" s="18">
        <v>0</v>
      </c>
      <c r="H509" s="18">
        <v>0</v>
      </c>
      <c r="I509" s="18">
        <v>0</v>
      </c>
      <c r="J509" s="18">
        <v>0</v>
      </c>
      <c r="K509" s="55">
        <v>0</v>
      </c>
      <c r="L509" s="17">
        <v>0</v>
      </c>
      <c r="M509" s="18">
        <v>0</v>
      </c>
      <c r="N509" s="19">
        <v>0</v>
      </c>
    </row>
    <row r="510" spans="1:53" ht="20.25" customHeight="1" thickBot="1" x14ac:dyDescent="0.4">
      <c r="B510" s="592"/>
      <c r="C510" s="619"/>
      <c r="D510" s="108" t="s">
        <v>30</v>
      </c>
      <c r="E510" s="45">
        <v>3</v>
      </c>
      <c r="F510" s="26">
        <v>4</v>
      </c>
      <c r="G510" s="26">
        <v>8</v>
      </c>
      <c r="H510" s="26">
        <v>9</v>
      </c>
      <c r="I510" s="26">
        <v>13</v>
      </c>
      <c r="J510" s="26">
        <v>15</v>
      </c>
      <c r="K510" s="83">
        <v>0</v>
      </c>
      <c r="L510" s="25">
        <v>15</v>
      </c>
      <c r="M510" s="26">
        <v>0</v>
      </c>
      <c r="N510" s="27">
        <v>15</v>
      </c>
    </row>
    <row r="511" spans="1:53" x14ac:dyDescent="0.35">
      <c r="B511" s="592"/>
      <c r="C511" s="615" t="s">
        <v>124</v>
      </c>
      <c r="D511" s="89" t="s">
        <v>55</v>
      </c>
      <c r="E511" s="55">
        <v>0</v>
      </c>
      <c r="F511" s="18">
        <v>0</v>
      </c>
      <c r="G511" s="18">
        <v>0</v>
      </c>
      <c r="H511" s="18">
        <v>0</v>
      </c>
      <c r="I511" s="18">
        <v>0</v>
      </c>
      <c r="J511" s="18">
        <v>0</v>
      </c>
      <c r="K511" s="55">
        <v>0</v>
      </c>
      <c r="L511" s="17">
        <v>0</v>
      </c>
      <c r="M511" s="18">
        <v>0</v>
      </c>
      <c r="N511" s="19">
        <v>0</v>
      </c>
    </row>
    <row r="512" spans="1:53" x14ac:dyDescent="0.35">
      <c r="B512" s="592"/>
      <c r="C512" s="617"/>
      <c r="D512" s="90" t="s">
        <v>126</v>
      </c>
      <c r="E512" s="57">
        <v>2</v>
      </c>
      <c r="F512" s="35">
        <v>3</v>
      </c>
      <c r="G512" s="35">
        <v>6</v>
      </c>
      <c r="H512" s="35">
        <v>7</v>
      </c>
      <c r="I512" s="35">
        <v>11</v>
      </c>
      <c r="J512" s="35">
        <v>12</v>
      </c>
      <c r="K512" s="57">
        <v>0</v>
      </c>
      <c r="L512" s="38">
        <v>12</v>
      </c>
      <c r="M512" s="35">
        <v>0</v>
      </c>
      <c r="N512" s="39">
        <v>12</v>
      </c>
    </row>
    <row r="513" spans="1:53" x14ac:dyDescent="0.35">
      <c r="B513" s="592"/>
      <c r="C513" s="617"/>
      <c r="D513" s="90" t="s">
        <v>127</v>
      </c>
      <c r="E513" s="57">
        <v>1</v>
      </c>
      <c r="F513" s="35">
        <v>1</v>
      </c>
      <c r="G513" s="35">
        <v>2</v>
      </c>
      <c r="H513" s="35">
        <v>2</v>
      </c>
      <c r="I513" s="35">
        <v>2</v>
      </c>
      <c r="J513" s="35">
        <v>3</v>
      </c>
      <c r="K513" s="57">
        <v>0</v>
      </c>
      <c r="L513" s="38">
        <v>3</v>
      </c>
      <c r="M513" s="35">
        <v>0</v>
      </c>
      <c r="N513" s="39">
        <v>3</v>
      </c>
    </row>
    <row r="514" spans="1:53" ht="15.75" customHeight="1" thickBot="1" x14ac:dyDescent="0.4">
      <c r="B514" s="592"/>
      <c r="C514" s="619"/>
      <c r="D514" s="88" t="s">
        <v>128</v>
      </c>
      <c r="E514" s="45">
        <v>0</v>
      </c>
      <c r="F514" s="26">
        <v>0</v>
      </c>
      <c r="G514" s="26">
        <v>0</v>
      </c>
      <c r="H514" s="26">
        <v>0</v>
      </c>
      <c r="I514" s="26">
        <v>0</v>
      </c>
      <c r="J514" s="26">
        <v>0</v>
      </c>
      <c r="K514" s="83">
        <v>0</v>
      </c>
      <c r="L514" s="25">
        <v>0</v>
      </c>
      <c r="M514" s="26">
        <v>0</v>
      </c>
      <c r="N514" s="27">
        <v>0</v>
      </c>
    </row>
    <row r="515" spans="1:53" ht="20.25" customHeight="1" x14ac:dyDescent="0.35">
      <c r="B515" s="592"/>
      <c r="C515" s="620" t="s">
        <v>125</v>
      </c>
      <c r="D515" s="89" t="s">
        <v>29</v>
      </c>
      <c r="E515" s="55">
        <v>0</v>
      </c>
      <c r="F515" s="18">
        <v>0</v>
      </c>
      <c r="G515" s="18">
        <v>4</v>
      </c>
      <c r="H515" s="18">
        <v>4</v>
      </c>
      <c r="I515" s="18">
        <v>7</v>
      </c>
      <c r="J515" s="18">
        <v>8</v>
      </c>
      <c r="K515" s="55">
        <v>0</v>
      </c>
      <c r="L515" s="17">
        <v>8</v>
      </c>
      <c r="M515" s="18">
        <v>0</v>
      </c>
      <c r="N515" s="19">
        <v>8</v>
      </c>
    </row>
    <row r="516" spans="1:53" ht="15.75" customHeight="1" thickBot="1" x14ac:dyDescent="0.4">
      <c r="B516" s="592"/>
      <c r="C516" s="622"/>
      <c r="D516" s="88" t="s">
        <v>30</v>
      </c>
      <c r="E516" s="126">
        <v>3</v>
      </c>
      <c r="F516" s="26">
        <v>4</v>
      </c>
      <c r="G516" s="26">
        <v>4</v>
      </c>
      <c r="H516" s="26">
        <v>5</v>
      </c>
      <c r="I516" s="26">
        <v>6</v>
      </c>
      <c r="J516" s="26">
        <v>7</v>
      </c>
      <c r="K516" s="45">
        <v>0</v>
      </c>
      <c r="L516" s="66">
        <v>7</v>
      </c>
      <c r="M516" s="63">
        <v>0</v>
      </c>
      <c r="N516" s="27">
        <v>7</v>
      </c>
    </row>
    <row r="517" spans="1:53" ht="20.25" customHeight="1" x14ac:dyDescent="0.35">
      <c r="B517" s="592"/>
      <c r="C517" s="620" t="s">
        <v>178</v>
      </c>
      <c r="D517" s="177">
        <v>1</v>
      </c>
      <c r="E517" s="55">
        <v>2</v>
      </c>
      <c r="F517" s="18">
        <v>3</v>
      </c>
      <c r="G517" s="18">
        <v>4</v>
      </c>
      <c r="H517" s="18">
        <v>4</v>
      </c>
      <c r="I517" s="18">
        <v>8</v>
      </c>
      <c r="J517" s="344">
        <v>9</v>
      </c>
      <c r="K517" s="55">
        <v>0</v>
      </c>
      <c r="L517" s="17">
        <v>9</v>
      </c>
      <c r="M517" s="18">
        <v>0</v>
      </c>
      <c r="N517" s="19">
        <v>9</v>
      </c>
    </row>
    <row r="518" spans="1:53" ht="19.5" customHeight="1" x14ac:dyDescent="0.35">
      <c r="B518" s="592"/>
      <c r="C518" s="621"/>
      <c r="D518" s="178">
        <v>2</v>
      </c>
      <c r="E518" s="55">
        <v>1</v>
      </c>
      <c r="F518" s="18">
        <v>1</v>
      </c>
      <c r="G518" s="18">
        <v>4</v>
      </c>
      <c r="H518" s="18">
        <v>5</v>
      </c>
      <c r="I518" s="18">
        <v>5</v>
      </c>
      <c r="J518" s="344">
        <v>5</v>
      </c>
      <c r="K518" s="55">
        <v>0</v>
      </c>
      <c r="L518" s="17">
        <v>5</v>
      </c>
      <c r="M518" s="18">
        <v>0</v>
      </c>
      <c r="N518" s="19">
        <v>5</v>
      </c>
    </row>
    <row r="519" spans="1:53" ht="15.75" customHeight="1" thickBot="1" x14ac:dyDescent="0.4">
      <c r="B519" s="592"/>
      <c r="C519" s="622"/>
      <c r="D519" s="91" t="s">
        <v>14</v>
      </c>
      <c r="E519" s="126">
        <v>0</v>
      </c>
      <c r="F519" s="26">
        <v>0</v>
      </c>
      <c r="G519" s="26">
        <v>0</v>
      </c>
      <c r="H519" s="26">
        <v>0</v>
      </c>
      <c r="I519" s="26">
        <v>0</v>
      </c>
      <c r="J519" s="349">
        <v>1</v>
      </c>
      <c r="K519" s="45">
        <v>0</v>
      </c>
      <c r="L519" s="66">
        <v>1</v>
      </c>
      <c r="M519" s="63">
        <v>0</v>
      </c>
      <c r="N519" s="27">
        <v>1</v>
      </c>
    </row>
    <row r="520" spans="1:53" ht="15.75" customHeight="1" x14ac:dyDescent="0.35">
      <c r="B520" s="592"/>
      <c r="C520" s="615" t="s">
        <v>129</v>
      </c>
      <c r="D520" s="86" t="s">
        <v>130</v>
      </c>
      <c r="E520" s="55">
        <v>2</v>
      </c>
      <c r="F520" s="18">
        <v>3</v>
      </c>
      <c r="G520" s="18">
        <v>6</v>
      </c>
      <c r="H520" s="18">
        <v>6</v>
      </c>
      <c r="I520" s="18">
        <v>8</v>
      </c>
      <c r="J520" s="344">
        <v>9</v>
      </c>
      <c r="K520" s="55">
        <v>0</v>
      </c>
      <c r="L520" s="17">
        <v>9</v>
      </c>
      <c r="M520" s="18">
        <v>0</v>
      </c>
      <c r="N520" s="19">
        <v>9</v>
      </c>
    </row>
    <row r="521" spans="1:53" ht="20.25" customHeight="1" x14ac:dyDescent="0.35">
      <c r="B521" s="592"/>
      <c r="C521" s="621"/>
      <c r="D521" s="90" t="s">
        <v>131</v>
      </c>
      <c r="E521" s="55">
        <v>1</v>
      </c>
      <c r="F521" s="18">
        <v>1</v>
      </c>
      <c r="G521" s="18">
        <v>1</v>
      </c>
      <c r="H521" s="18">
        <v>2</v>
      </c>
      <c r="I521" s="18">
        <v>2</v>
      </c>
      <c r="J521" s="18">
        <v>3</v>
      </c>
      <c r="K521" s="55">
        <v>0</v>
      </c>
      <c r="L521" s="17">
        <v>3</v>
      </c>
      <c r="M521" s="18">
        <v>0</v>
      </c>
      <c r="N521" s="19">
        <v>3</v>
      </c>
    </row>
    <row r="522" spans="1:53" ht="20.25" customHeight="1" x14ac:dyDescent="0.35">
      <c r="B522" s="592"/>
      <c r="C522" s="621"/>
      <c r="D522" s="90" t="s">
        <v>132</v>
      </c>
      <c r="E522" s="55">
        <v>0</v>
      </c>
      <c r="F522" s="18">
        <v>0</v>
      </c>
      <c r="G522" s="18">
        <v>1</v>
      </c>
      <c r="H522" s="18">
        <v>1</v>
      </c>
      <c r="I522" s="18">
        <v>3</v>
      </c>
      <c r="J522" s="18">
        <v>3</v>
      </c>
      <c r="K522" s="55">
        <v>0</v>
      </c>
      <c r="L522" s="17">
        <v>3</v>
      </c>
      <c r="M522" s="18">
        <v>0</v>
      </c>
      <c r="N522" s="19">
        <v>3</v>
      </c>
    </row>
    <row r="523" spans="1:53" ht="20.25" customHeight="1" x14ac:dyDescent="0.35">
      <c r="B523" s="592"/>
      <c r="C523" s="621"/>
      <c r="D523" s="90" t="s">
        <v>133</v>
      </c>
      <c r="E523" s="55">
        <v>0</v>
      </c>
      <c r="F523" s="18">
        <v>0</v>
      </c>
      <c r="G523" s="18">
        <v>0</v>
      </c>
      <c r="H523" s="18">
        <v>0</v>
      </c>
      <c r="I523" s="18">
        <v>0</v>
      </c>
      <c r="J523" s="18">
        <v>0</v>
      </c>
      <c r="K523" s="55">
        <v>0</v>
      </c>
      <c r="L523" s="17">
        <v>0</v>
      </c>
      <c r="M523" s="18">
        <v>0</v>
      </c>
      <c r="N523" s="19">
        <v>0</v>
      </c>
    </row>
    <row r="524" spans="1:53" ht="16.5" customHeight="1" thickBot="1" x14ac:dyDescent="0.4">
      <c r="B524" s="593"/>
      <c r="C524" s="616"/>
      <c r="D524" s="88" t="s">
        <v>134</v>
      </c>
      <c r="E524" s="83">
        <v>0</v>
      </c>
      <c r="F524" s="26">
        <v>0</v>
      </c>
      <c r="G524" s="26">
        <v>0</v>
      </c>
      <c r="H524" s="26">
        <v>0</v>
      </c>
      <c r="I524" s="26">
        <v>0</v>
      </c>
      <c r="J524" s="26">
        <v>0</v>
      </c>
      <c r="K524" s="83">
        <v>0</v>
      </c>
      <c r="L524" s="25">
        <v>0</v>
      </c>
      <c r="M524" s="26">
        <v>0</v>
      </c>
      <c r="N524" s="27">
        <v>0</v>
      </c>
    </row>
    <row r="525" spans="1:53" s="270" customFormat="1" ht="12" customHeight="1" thickBot="1" x14ac:dyDescent="0.4">
      <c r="A525" s="264"/>
      <c r="B525" s="266"/>
      <c r="C525" s="267"/>
      <c r="D525" s="267"/>
      <c r="E525" s="268"/>
      <c r="F525" s="268"/>
      <c r="G525" s="268"/>
      <c r="H525" s="268"/>
      <c r="I525" s="268"/>
      <c r="J525" s="268"/>
      <c r="K525" s="268"/>
      <c r="L525" s="269"/>
      <c r="M525" s="268"/>
      <c r="N525" s="268"/>
      <c r="O525" s="264"/>
      <c r="P525" s="264"/>
      <c r="Q525" s="264"/>
      <c r="R525" s="264"/>
      <c r="S525" s="264"/>
      <c r="T525" s="264"/>
      <c r="U525" s="264"/>
      <c r="V525" s="264"/>
      <c r="W525" s="264"/>
      <c r="X525" s="264"/>
      <c r="Y525" s="264"/>
      <c r="Z525" s="264"/>
      <c r="AA525" s="264"/>
      <c r="AB525" s="264"/>
      <c r="AC525" s="264"/>
      <c r="AD525" s="264"/>
      <c r="AE525" s="264"/>
      <c r="AF525" s="264"/>
      <c r="AG525" s="264"/>
      <c r="AH525" s="264"/>
      <c r="AI525" s="264"/>
      <c r="AJ525" s="264"/>
      <c r="AK525" s="264"/>
      <c r="AL525" s="264"/>
      <c r="AM525" s="264"/>
      <c r="AN525" s="264"/>
      <c r="AO525" s="264"/>
      <c r="AP525" s="264"/>
      <c r="AQ525" s="264"/>
      <c r="AR525" s="264"/>
      <c r="AS525" s="264"/>
      <c r="AT525" s="264"/>
      <c r="AU525" s="264"/>
      <c r="AV525" s="264"/>
      <c r="AW525" s="264"/>
      <c r="AX525" s="264"/>
      <c r="AY525" s="264"/>
      <c r="AZ525" s="264"/>
      <c r="BA525" s="264"/>
    </row>
    <row r="526" spans="1:53" ht="59.1" customHeight="1" thickBot="1" x14ac:dyDescent="0.55000000000000004">
      <c r="B526" s="205" t="s">
        <v>9</v>
      </c>
      <c r="C526" s="205" t="s">
        <v>51</v>
      </c>
      <c r="D526" s="208" t="s">
        <v>52</v>
      </c>
      <c r="E526" s="73" t="s">
        <v>192</v>
      </c>
      <c r="F526" s="7" t="s">
        <v>193</v>
      </c>
      <c r="G526" s="7" t="s">
        <v>194</v>
      </c>
      <c r="H526" s="7" t="s">
        <v>195</v>
      </c>
      <c r="I526" s="7" t="s">
        <v>196</v>
      </c>
      <c r="J526" s="8" t="s">
        <v>197</v>
      </c>
      <c r="K526" s="74" t="s">
        <v>23</v>
      </c>
      <c r="L526" s="75" t="s">
        <v>21</v>
      </c>
      <c r="M526" s="74" t="s">
        <v>22</v>
      </c>
      <c r="N526" s="8" t="s">
        <v>24</v>
      </c>
    </row>
    <row r="527" spans="1:53" ht="15" customHeight="1" x14ac:dyDescent="0.35">
      <c r="B527" s="591" t="s">
        <v>263</v>
      </c>
      <c r="C527" s="615" t="s">
        <v>2</v>
      </c>
      <c r="D527" s="76" t="s">
        <v>0</v>
      </c>
      <c r="E527" s="179">
        <v>9</v>
      </c>
      <c r="F527" s="14">
        <v>13</v>
      </c>
      <c r="G527" s="14">
        <v>20</v>
      </c>
      <c r="H527" s="14">
        <v>22</v>
      </c>
      <c r="I527" s="14">
        <v>24</v>
      </c>
      <c r="J527" s="19">
        <v>24</v>
      </c>
      <c r="K527" s="55">
        <v>0</v>
      </c>
      <c r="L527" s="17">
        <v>24</v>
      </c>
      <c r="M527" s="18">
        <v>0</v>
      </c>
      <c r="N527" s="19">
        <v>24</v>
      </c>
    </row>
    <row r="528" spans="1:53" ht="15.75" customHeight="1" thickBot="1" x14ac:dyDescent="0.4">
      <c r="B528" s="592"/>
      <c r="C528" s="616"/>
      <c r="D528" s="77" t="s">
        <v>1</v>
      </c>
      <c r="E528" s="180">
        <v>17</v>
      </c>
      <c r="F528" s="22">
        <v>36</v>
      </c>
      <c r="G528" s="22">
        <v>47</v>
      </c>
      <c r="H528" s="22">
        <v>60</v>
      </c>
      <c r="I528" s="22">
        <v>80</v>
      </c>
      <c r="J528" s="61">
        <v>97</v>
      </c>
      <c r="K528" s="78">
        <v>0</v>
      </c>
      <c r="L528" s="25">
        <v>97</v>
      </c>
      <c r="M528" s="26">
        <v>0</v>
      </c>
      <c r="N528" s="27">
        <v>97</v>
      </c>
    </row>
    <row r="529" spans="2:14" ht="15.75" customHeight="1" x14ac:dyDescent="0.35">
      <c r="B529" s="592"/>
      <c r="C529" s="615" t="s">
        <v>25</v>
      </c>
      <c r="D529" s="79" t="s">
        <v>10</v>
      </c>
      <c r="E529" s="181">
        <v>6</v>
      </c>
      <c r="F529" s="14">
        <v>16</v>
      </c>
      <c r="G529" s="14">
        <v>20</v>
      </c>
      <c r="H529" s="14">
        <v>26</v>
      </c>
      <c r="I529" s="14">
        <v>33</v>
      </c>
      <c r="J529" s="32">
        <v>41</v>
      </c>
      <c r="K529" s="80">
        <v>0</v>
      </c>
      <c r="L529" s="31">
        <v>41</v>
      </c>
      <c r="M529" s="14">
        <v>0</v>
      </c>
      <c r="N529" s="32">
        <v>41</v>
      </c>
    </row>
    <row r="530" spans="2:14" ht="15.75" customHeight="1" x14ac:dyDescent="0.35">
      <c r="B530" s="592"/>
      <c r="C530" s="617"/>
      <c r="D530" s="105" t="s">
        <v>11</v>
      </c>
      <c r="E530" s="182">
        <v>16</v>
      </c>
      <c r="F530" s="35">
        <v>29</v>
      </c>
      <c r="G530" s="35">
        <v>40</v>
      </c>
      <c r="H530" s="35">
        <v>44</v>
      </c>
      <c r="I530" s="35">
        <v>48</v>
      </c>
      <c r="J530" s="39">
        <v>57</v>
      </c>
      <c r="K530" s="57">
        <v>0</v>
      </c>
      <c r="L530" s="38">
        <v>57</v>
      </c>
      <c r="M530" s="35">
        <v>0</v>
      </c>
      <c r="N530" s="39">
        <v>57</v>
      </c>
    </row>
    <row r="531" spans="2:14" ht="15.75" customHeight="1" x14ac:dyDescent="0.35">
      <c r="B531" s="592"/>
      <c r="C531" s="617"/>
      <c r="D531" s="105" t="s">
        <v>12</v>
      </c>
      <c r="E531" s="182">
        <v>4</v>
      </c>
      <c r="F531" s="35">
        <v>4</v>
      </c>
      <c r="G531" s="35">
        <v>7</v>
      </c>
      <c r="H531" s="35">
        <v>8</v>
      </c>
      <c r="I531" s="35">
        <v>19</v>
      </c>
      <c r="J531" s="39">
        <v>19</v>
      </c>
      <c r="K531" s="57">
        <v>0</v>
      </c>
      <c r="L531" s="38">
        <v>19</v>
      </c>
      <c r="M531" s="35">
        <v>0</v>
      </c>
      <c r="N531" s="39">
        <v>19</v>
      </c>
    </row>
    <row r="532" spans="2:14" ht="15.75" customHeight="1" thickBot="1" x14ac:dyDescent="0.4">
      <c r="B532" s="592"/>
      <c r="C532" s="616"/>
      <c r="D532" s="108" t="s">
        <v>13</v>
      </c>
      <c r="E532" s="183">
        <v>0</v>
      </c>
      <c r="F532" s="26">
        <v>0</v>
      </c>
      <c r="G532" s="26">
        <v>0</v>
      </c>
      <c r="H532" s="26">
        <v>4</v>
      </c>
      <c r="I532" s="26">
        <v>4</v>
      </c>
      <c r="J532" s="27">
        <v>4</v>
      </c>
      <c r="K532" s="83">
        <v>0</v>
      </c>
      <c r="L532" s="25">
        <v>4</v>
      </c>
      <c r="M532" s="26">
        <v>0</v>
      </c>
      <c r="N532" s="27">
        <v>4</v>
      </c>
    </row>
    <row r="533" spans="2:14" x14ac:dyDescent="0.35">
      <c r="B533" s="592"/>
      <c r="C533" s="615" t="s">
        <v>26</v>
      </c>
      <c r="D533" s="84" t="s">
        <v>7</v>
      </c>
      <c r="E533" s="179">
        <v>8</v>
      </c>
      <c r="F533" s="18">
        <v>11</v>
      </c>
      <c r="G533" s="18">
        <v>14</v>
      </c>
      <c r="H533" s="18">
        <v>18</v>
      </c>
      <c r="I533" s="18">
        <v>21</v>
      </c>
      <c r="J533" s="19">
        <v>27</v>
      </c>
      <c r="K533" s="55">
        <v>0</v>
      </c>
      <c r="L533" s="17">
        <v>27</v>
      </c>
      <c r="M533" s="18">
        <v>0</v>
      </c>
      <c r="N533" s="19">
        <v>27</v>
      </c>
    </row>
    <row r="534" spans="2:14" ht="16.5" customHeight="1" thickBot="1" x14ac:dyDescent="0.4">
      <c r="B534" s="592"/>
      <c r="C534" s="616"/>
      <c r="D534" s="85" t="s">
        <v>8</v>
      </c>
      <c r="E534" s="183">
        <v>18</v>
      </c>
      <c r="F534" s="26">
        <v>38</v>
      </c>
      <c r="G534" s="26">
        <v>53</v>
      </c>
      <c r="H534" s="26">
        <v>64</v>
      </c>
      <c r="I534" s="26">
        <v>83</v>
      </c>
      <c r="J534" s="27">
        <v>94</v>
      </c>
      <c r="K534" s="83">
        <v>0</v>
      </c>
      <c r="L534" s="25">
        <v>94</v>
      </c>
      <c r="M534" s="26">
        <v>0</v>
      </c>
      <c r="N534" s="27">
        <v>94</v>
      </c>
    </row>
    <row r="535" spans="2:14" ht="16.5" customHeight="1" x14ac:dyDescent="0.35">
      <c r="B535" s="592"/>
      <c r="C535" s="618" t="s">
        <v>123</v>
      </c>
      <c r="D535" s="176" t="s">
        <v>29</v>
      </c>
      <c r="E535" s="179">
        <v>0</v>
      </c>
      <c r="F535" s="18">
        <v>0</v>
      </c>
      <c r="G535" s="18">
        <v>0</v>
      </c>
      <c r="H535" s="18">
        <v>0</v>
      </c>
      <c r="I535" s="18">
        <v>0</v>
      </c>
      <c r="J535" s="19">
        <v>0</v>
      </c>
      <c r="K535" s="55">
        <v>0</v>
      </c>
      <c r="L535" s="17">
        <v>0</v>
      </c>
      <c r="M535" s="18">
        <v>0</v>
      </c>
      <c r="N535" s="19">
        <v>0</v>
      </c>
    </row>
    <row r="536" spans="2:14" ht="20.25" customHeight="1" thickBot="1" x14ac:dyDescent="0.4">
      <c r="B536" s="592"/>
      <c r="C536" s="619"/>
      <c r="D536" s="108" t="s">
        <v>30</v>
      </c>
      <c r="E536" s="183">
        <v>26</v>
      </c>
      <c r="F536" s="26">
        <v>49</v>
      </c>
      <c r="G536" s="26">
        <v>67</v>
      </c>
      <c r="H536" s="26">
        <v>82</v>
      </c>
      <c r="I536" s="26">
        <v>104</v>
      </c>
      <c r="J536" s="27">
        <v>121</v>
      </c>
      <c r="K536" s="83">
        <v>0</v>
      </c>
      <c r="L536" s="25">
        <v>121</v>
      </c>
      <c r="M536" s="26">
        <v>0</v>
      </c>
      <c r="N536" s="27">
        <v>121</v>
      </c>
    </row>
    <row r="537" spans="2:14" ht="16.5" customHeight="1" x14ac:dyDescent="0.35">
      <c r="B537" s="592"/>
      <c r="C537" s="615" t="s">
        <v>136</v>
      </c>
      <c r="D537" s="176" t="s">
        <v>137</v>
      </c>
      <c r="E537" s="179">
        <v>20</v>
      </c>
      <c r="F537" s="18">
        <v>39</v>
      </c>
      <c r="G537" s="18">
        <v>55</v>
      </c>
      <c r="H537" s="18">
        <v>68</v>
      </c>
      <c r="I537" s="18">
        <v>85</v>
      </c>
      <c r="J537" s="19">
        <v>100</v>
      </c>
      <c r="K537" s="55">
        <v>0</v>
      </c>
      <c r="L537" s="17">
        <v>100</v>
      </c>
      <c r="M537" s="18">
        <v>0</v>
      </c>
      <c r="N537" s="19">
        <v>100</v>
      </c>
    </row>
    <row r="538" spans="2:14" ht="20.25" customHeight="1" thickBot="1" x14ac:dyDescent="0.4">
      <c r="B538" s="592"/>
      <c r="C538" s="616"/>
      <c r="D538" s="108" t="s">
        <v>138</v>
      </c>
      <c r="E538" s="183">
        <v>6</v>
      </c>
      <c r="F538" s="26">
        <v>10</v>
      </c>
      <c r="G538" s="26">
        <v>12</v>
      </c>
      <c r="H538" s="26">
        <v>14</v>
      </c>
      <c r="I538" s="26">
        <v>19</v>
      </c>
      <c r="J538" s="27">
        <v>21</v>
      </c>
      <c r="K538" s="83">
        <v>0</v>
      </c>
      <c r="L538" s="25">
        <v>21</v>
      </c>
      <c r="M538" s="26">
        <v>0</v>
      </c>
      <c r="N538" s="27">
        <v>21</v>
      </c>
    </row>
    <row r="539" spans="2:14" x14ac:dyDescent="0.35">
      <c r="B539" s="592"/>
      <c r="C539" s="615" t="s">
        <v>135</v>
      </c>
      <c r="D539" s="89" t="s">
        <v>55</v>
      </c>
      <c r="E539" s="13">
        <v>0</v>
      </c>
      <c r="F539" s="18">
        <v>0</v>
      </c>
      <c r="G539" s="18">
        <v>0</v>
      </c>
      <c r="H539" s="18">
        <v>0</v>
      </c>
      <c r="I539" s="18">
        <v>1</v>
      </c>
      <c r="J539" s="19">
        <v>2</v>
      </c>
      <c r="K539" s="55">
        <v>0</v>
      </c>
      <c r="L539" s="17">
        <v>2</v>
      </c>
      <c r="M539" s="18">
        <v>0</v>
      </c>
      <c r="N539" s="19">
        <v>2</v>
      </c>
    </row>
    <row r="540" spans="2:14" x14ac:dyDescent="0.35">
      <c r="B540" s="592"/>
      <c r="C540" s="617"/>
      <c r="D540" s="90" t="s">
        <v>126</v>
      </c>
      <c r="E540" s="34">
        <v>19</v>
      </c>
      <c r="F540" s="35">
        <v>36</v>
      </c>
      <c r="G540" s="35">
        <v>51</v>
      </c>
      <c r="H540" s="35">
        <v>56</v>
      </c>
      <c r="I540" s="35">
        <v>68</v>
      </c>
      <c r="J540" s="39">
        <v>83</v>
      </c>
      <c r="K540" s="57">
        <v>0</v>
      </c>
      <c r="L540" s="38">
        <v>83</v>
      </c>
      <c r="M540" s="35">
        <v>0</v>
      </c>
      <c r="N540" s="39">
        <v>83</v>
      </c>
    </row>
    <row r="541" spans="2:14" x14ac:dyDescent="0.35">
      <c r="B541" s="592"/>
      <c r="C541" s="617"/>
      <c r="D541" s="90" t="s">
        <v>127</v>
      </c>
      <c r="E541" s="34">
        <v>5</v>
      </c>
      <c r="F541" s="35">
        <v>11</v>
      </c>
      <c r="G541" s="35">
        <v>13</v>
      </c>
      <c r="H541" s="35">
        <v>19</v>
      </c>
      <c r="I541" s="35">
        <v>24</v>
      </c>
      <c r="J541" s="39">
        <v>24</v>
      </c>
      <c r="K541" s="57">
        <v>0</v>
      </c>
      <c r="L541" s="38">
        <v>24</v>
      </c>
      <c r="M541" s="35">
        <v>0</v>
      </c>
      <c r="N541" s="39">
        <v>24</v>
      </c>
    </row>
    <row r="542" spans="2:14" ht="15.75" customHeight="1" thickBot="1" x14ac:dyDescent="0.4">
      <c r="B542" s="592"/>
      <c r="C542" s="619"/>
      <c r="D542" s="88" t="s">
        <v>128</v>
      </c>
      <c r="E542" s="183">
        <v>2</v>
      </c>
      <c r="F542" s="26">
        <v>2</v>
      </c>
      <c r="G542" s="26">
        <v>3</v>
      </c>
      <c r="H542" s="26">
        <v>7</v>
      </c>
      <c r="I542" s="26">
        <v>11</v>
      </c>
      <c r="J542" s="27">
        <v>12</v>
      </c>
      <c r="K542" s="83">
        <v>0</v>
      </c>
      <c r="L542" s="25">
        <v>12</v>
      </c>
      <c r="M542" s="26">
        <v>0</v>
      </c>
      <c r="N542" s="27">
        <v>12</v>
      </c>
    </row>
    <row r="543" spans="2:14" ht="20.25" customHeight="1" x14ac:dyDescent="0.35">
      <c r="B543" s="592"/>
      <c r="C543" s="620" t="s">
        <v>125</v>
      </c>
      <c r="D543" s="89" t="s">
        <v>29</v>
      </c>
      <c r="E543" s="13">
        <v>19</v>
      </c>
      <c r="F543" s="18">
        <v>34</v>
      </c>
      <c r="G543" s="18">
        <v>46</v>
      </c>
      <c r="H543" s="18">
        <v>53</v>
      </c>
      <c r="I543" s="18">
        <v>64</v>
      </c>
      <c r="J543" s="19">
        <v>80</v>
      </c>
      <c r="K543" s="55">
        <v>0</v>
      </c>
      <c r="L543" s="17">
        <v>80</v>
      </c>
      <c r="M543" s="18">
        <v>0</v>
      </c>
      <c r="N543" s="19">
        <v>80</v>
      </c>
    </row>
    <row r="544" spans="2:14" ht="15.75" customHeight="1" thickBot="1" x14ac:dyDescent="0.4">
      <c r="B544" s="592"/>
      <c r="C544" s="622"/>
      <c r="D544" s="88" t="s">
        <v>30</v>
      </c>
      <c r="E544" s="184">
        <v>7</v>
      </c>
      <c r="F544" s="63">
        <v>15</v>
      </c>
      <c r="G544" s="63">
        <v>21</v>
      </c>
      <c r="H544" s="63">
        <v>29</v>
      </c>
      <c r="I544" s="63">
        <v>40</v>
      </c>
      <c r="J544" s="27">
        <v>41</v>
      </c>
      <c r="K544" s="45">
        <v>0</v>
      </c>
      <c r="L544" s="66">
        <v>41</v>
      </c>
      <c r="M544" s="63">
        <v>0</v>
      </c>
      <c r="N544" s="27">
        <v>41</v>
      </c>
    </row>
    <row r="545" spans="1:53" ht="20.25" customHeight="1" x14ac:dyDescent="0.35">
      <c r="B545" s="592"/>
      <c r="C545" s="620" t="s">
        <v>179</v>
      </c>
      <c r="D545" s="177">
        <v>1</v>
      </c>
      <c r="E545" s="13">
        <v>13</v>
      </c>
      <c r="F545" s="18">
        <v>25</v>
      </c>
      <c r="G545" s="18">
        <v>31</v>
      </c>
      <c r="H545" s="18">
        <v>42</v>
      </c>
      <c r="I545" s="18">
        <v>64</v>
      </c>
      <c r="J545" s="19">
        <v>78</v>
      </c>
      <c r="K545" s="55">
        <v>0</v>
      </c>
      <c r="L545" s="17">
        <v>78</v>
      </c>
      <c r="M545" s="18">
        <v>0</v>
      </c>
      <c r="N545" s="19">
        <v>78</v>
      </c>
    </row>
    <row r="546" spans="1:53" ht="19.5" customHeight="1" x14ac:dyDescent="0.35">
      <c r="B546" s="592"/>
      <c r="C546" s="621"/>
      <c r="D546" s="178">
        <v>2</v>
      </c>
      <c r="E546" s="13">
        <v>13</v>
      </c>
      <c r="F546" s="18">
        <v>24</v>
      </c>
      <c r="G546" s="18">
        <v>36</v>
      </c>
      <c r="H546" s="18">
        <v>40</v>
      </c>
      <c r="I546" s="18">
        <v>40</v>
      </c>
      <c r="J546" s="19">
        <v>43</v>
      </c>
      <c r="K546" s="55">
        <v>0</v>
      </c>
      <c r="L546" s="17">
        <v>43</v>
      </c>
      <c r="M546" s="18">
        <v>0</v>
      </c>
      <c r="N546" s="19">
        <v>43</v>
      </c>
    </row>
    <row r="547" spans="1:53" ht="19.5" customHeight="1" x14ac:dyDescent="0.35">
      <c r="B547" s="592"/>
      <c r="C547" s="621"/>
      <c r="D547" s="178">
        <v>3</v>
      </c>
      <c r="E547" s="13">
        <v>0</v>
      </c>
      <c r="F547" s="18">
        <v>0</v>
      </c>
      <c r="G547" s="18">
        <v>0</v>
      </c>
      <c r="H547" s="18">
        <v>0</v>
      </c>
      <c r="I547" s="18">
        <v>0</v>
      </c>
      <c r="J547" s="19">
        <v>0</v>
      </c>
      <c r="K547" s="55">
        <v>0</v>
      </c>
      <c r="L547" s="17">
        <v>0</v>
      </c>
      <c r="M547" s="18">
        <v>0</v>
      </c>
      <c r="N547" s="19">
        <v>4</v>
      </c>
    </row>
    <row r="548" spans="1:53" ht="15.75" customHeight="1" thickBot="1" x14ac:dyDescent="0.4">
      <c r="B548" s="592"/>
      <c r="C548" s="622"/>
      <c r="D548" s="91" t="s">
        <v>15</v>
      </c>
      <c r="E548" s="184">
        <v>0</v>
      </c>
      <c r="F548" s="63">
        <v>0</v>
      </c>
      <c r="G548" s="63">
        <v>0</v>
      </c>
      <c r="H548" s="63">
        <v>0</v>
      </c>
      <c r="I548" s="63">
        <v>0</v>
      </c>
      <c r="J548" s="27">
        <v>0</v>
      </c>
      <c r="K548" s="45">
        <v>0</v>
      </c>
      <c r="L548" s="66">
        <v>0</v>
      </c>
      <c r="M548" s="63">
        <v>0</v>
      </c>
      <c r="N548" s="27">
        <v>0</v>
      </c>
    </row>
    <row r="549" spans="1:53" ht="15.75" customHeight="1" x14ac:dyDescent="0.35">
      <c r="B549" s="592"/>
      <c r="C549" s="615" t="s">
        <v>129</v>
      </c>
      <c r="D549" s="86" t="s">
        <v>130</v>
      </c>
      <c r="E549" s="13">
        <v>7</v>
      </c>
      <c r="F549" s="18">
        <v>11</v>
      </c>
      <c r="G549" s="18">
        <v>16</v>
      </c>
      <c r="H549" s="18">
        <v>29</v>
      </c>
      <c r="I549" s="18">
        <v>35</v>
      </c>
      <c r="J549" s="19">
        <v>48</v>
      </c>
      <c r="K549" s="55">
        <v>0</v>
      </c>
      <c r="L549" s="17">
        <v>48</v>
      </c>
      <c r="M549" s="18">
        <v>0</v>
      </c>
      <c r="N549" s="19">
        <v>48</v>
      </c>
    </row>
    <row r="550" spans="1:53" ht="20.25" customHeight="1" x14ac:dyDescent="0.35">
      <c r="B550" s="592"/>
      <c r="C550" s="621"/>
      <c r="D550" s="90" t="s">
        <v>131</v>
      </c>
      <c r="E550" s="13">
        <v>13</v>
      </c>
      <c r="F550" s="18">
        <v>32</v>
      </c>
      <c r="G550" s="18">
        <v>42</v>
      </c>
      <c r="H550" s="18">
        <v>42</v>
      </c>
      <c r="I550" s="18">
        <v>54</v>
      </c>
      <c r="J550" s="19">
        <v>58</v>
      </c>
      <c r="K550" s="55">
        <v>0</v>
      </c>
      <c r="L550" s="17">
        <v>58</v>
      </c>
      <c r="M550" s="18">
        <v>0</v>
      </c>
      <c r="N550" s="19">
        <v>58</v>
      </c>
    </row>
    <row r="551" spans="1:53" ht="20.25" customHeight="1" x14ac:dyDescent="0.35">
      <c r="B551" s="592"/>
      <c r="C551" s="621"/>
      <c r="D551" s="90" t="s">
        <v>132</v>
      </c>
      <c r="E551" s="13">
        <v>6</v>
      </c>
      <c r="F551" s="18">
        <v>6</v>
      </c>
      <c r="G551" s="18">
        <v>9</v>
      </c>
      <c r="H551" s="18">
        <v>11</v>
      </c>
      <c r="I551" s="18">
        <v>15</v>
      </c>
      <c r="J551" s="19">
        <v>15</v>
      </c>
      <c r="K551" s="55">
        <v>0</v>
      </c>
      <c r="L551" s="17">
        <v>15</v>
      </c>
      <c r="M551" s="18">
        <v>0</v>
      </c>
      <c r="N551" s="19">
        <v>15</v>
      </c>
    </row>
    <row r="552" spans="1:53" ht="20.25" customHeight="1" x14ac:dyDescent="0.35">
      <c r="B552" s="592"/>
      <c r="C552" s="621"/>
      <c r="D552" s="90" t="s">
        <v>133</v>
      </c>
      <c r="E552" s="13">
        <v>0</v>
      </c>
      <c r="F552" s="18">
        <v>0</v>
      </c>
      <c r="G552" s="18">
        <v>0</v>
      </c>
      <c r="H552" s="18">
        <v>0</v>
      </c>
      <c r="I552" s="18">
        <v>0</v>
      </c>
      <c r="J552" s="19">
        <v>0</v>
      </c>
      <c r="K552" s="55">
        <v>0</v>
      </c>
      <c r="L552" s="17">
        <v>0</v>
      </c>
      <c r="M552" s="18">
        <v>0</v>
      </c>
      <c r="N552" s="19">
        <v>0</v>
      </c>
    </row>
    <row r="553" spans="1:53" ht="16.5" customHeight="1" thickBot="1" x14ac:dyDescent="0.4">
      <c r="B553" s="593"/>
      <c r="C553" s="616"/>
      <c r="D553" s="88" t="s">
        <v>134</v>
      </c>
      <c r="E553" s="43">
        <v>0</v>
      </c>
      <c r="F553" s="26">
        <v>0</v>
      </c>
      <c r="G553" s="26">
        <v>0</v>
      </c>
      <c r="H553" s="26">
        <v>0</v>
      </c>
      <c r="I553" s="26">
        <v>0</v>
      </c>
      <c r="J553" s="27">
        <v>0</v>
      </c>
      <c r="K553" s="83">
        <v>0</v>
      </c>
      <c r="L553" s="25">
        <v>0</v>
      </c>
      <c r="M553" s="26">
        <v>0</v>
      </c>
      <c r="N553" s="27">
        <v>0</v>
      </c>
    </row>
    <row r="554" spans="1:53" s="270" customFormat="1" ht="12" customHeight="1" thickBot="1" x14ac:dyDescent="0.4">
      <c r="A554" s="264"/>
      <c r="B554" s="266"/>
      <c r="C554" s="267"/>
      <c r="D554" s="267"/>
      <c r="E554" s="268"/>
      <c r="F554" s="268"/>
      <c r="G554" s="268"/>
      <c r="H554" s="268"/>
      <c r="I554" s="268"/>
      <c r="J554" s="268"/>
      <c r="K554" s="268"/>
      <c r="L554" s="269"/>
      <c r="M554" s="268"/>
      <c r="N554" s="268"/>
      <c r="O554" s="264"/>
      <c r="P554" s="264"/>
      <c r="Q554" s="264"/>
      <c r="R554" s="264"/>
      <c r="S554" s="264"/>
      <c r="T554" s="264"/>
      <c r="U554" s="264"/>
      <c r="V554" s="264"/>
      <c r="W554" s="264"/>
      <c r="X554" s="264"/>
      <c r="Y554" s="264"/>
      <c r="Z554" s="264"/>
      <c r="AA554" s="264"/>
      <c r="AB554" s="264"/>
      <c r="AC554" s="264"/>
      <c r="AD554" s="264"/>
      <c r="AE554" s="264"/>
      <c r="AF554" s="264"/>
      <c r="AG554" s="264"/>
      <c r="AH554" s="264"/>
      <c r="AI554" s="264"/>
      <c r="AJ554" s="264"/>
      <c r="AK554" s="264"/>
      <c r="AL554" s="264"/>
      <c r="AM554" s="264"/>
      <c r="AN554" s="264"/>
      <c r="AO554" s="264"/>
      <c r="AP554" s="264"/>
      <c r="AQ554" s="264"/>
      <c r="AR554" s="264"/>
      <c r="AS554" s="264"/>
      <c r="AT554" s="264"/>
      <c r="AU554" s="264"/>
      <c r="AV554" s="264"/>
      <c r="AW554" s="264"/>
      <c r="AX554" s="264"/>
      <c r="AY554" s="264"/>
      <c r="AZ554" s="264"/>
      <c r="BA554" s="264"/>
    </row>
    <row r="555" spans="1:53" ht="62.45" customHeight="1" thickBot="1" x14ac:dyDescent="0.55000000000000004">
      <c r="B555" s="205" t="s">
        <v>9</v>
      </c>
      <c r="C555" s="205" t="s">
        <v>51</v>
      </c>
      <c r="D555" s="208" t="s">
        <v>52</v>
      </c>
      <c r="E555" s="73" t="s">
        <v>192</v>
      </c>
      <c r="F555" s="7" t="s">
        <v>193</v>
      </c>
      <c r="G555" s="7" t="s">
        <v>194</v>
      </c>
      <c r="H555" s="7" t="s">
        <v>195</v>
      </c>
      <c r="I555" s="7" t="s">
        <v>196</v>
      </c>
      <c r="J555" s="8" t="s">
        <v>197</v>
      </c>
      <c r="K555" s="74" t="s">
        <v>23</v>
      </c>
      <c r="L555" s="75" t="s">
        <v>21</v>
      </c>
      <c r="M555" s="74" t="s">
        <v>22</v>
      </c>
      <c r="N555" s="8" t="s">
        <v>24</v>
      </c>
    </row>
    <row r="556" spans="1:53" ht="22.5" customHeight="1" thickBot="1" x14ac:dyDescent="0.4">
      <c r="B556" s="591" t="s">
        <v>235</v>
      </c>
      <c r="C556" s="116" t="s">
        <v>205</v>
      </c>
      <c r="D556" s="117" t="s">
        <v>204</v>
      </c>
      <c r="E556" s="380">
        <f>SUM(E557:E558)/1*100</f>
        <v>0</v>
      </c>
      <c r="F556" s="130">
        <f>SUM(F557:F558)/1*100</f>
        <v>100</v>
      </c>
      <c r="G556" s="130">
        <f t="shared" ref="G556:N556" si="16">SUM(G557:G558)/1*100</f>
        <v>100</v>
      </c>
      <c r="H556" s="130">
        <f t="shared" si="16"/>
        <v>100</v>
      </c>
      <c r="I556" s="130">
        <f t="shared" si="16"/>
        <v>100</v>
      </c>
      <c r="J556" s="185">
        <f t="shared" si="16"/>
        <v>100</v>
      </c>
      <c r="K556" s="194">
        <f t="shared" si="16"/>
        <v>0</v>
      </c>
      <c r="L556" s="130">
        <f t="shared" si="16"/>
        <v>100</v>
      </c>
      <c r="M556" s="130">
        <f t="shared" si="16"/>
        <v>0</v>
      </c>
      <c r="N556" s="185">
        <f t="shared" si="16"/>
        <v>100</v>
      </c>
    </row>
    <row r="557" spans="1:53" ht="15" customHeight="1" x14ac:dyDescent="0.35">
      <c r="B557" s="592"/>
      <c r="C557" s="615" t="s">
        <v>2</v>
      </c>
      <c r="D557" s="76" t="s">
        <v>0</v>
      </c>
      <c r="E557" s="48">
        <v>0</v>
      </c>
      <c r="F557" s="18">
        <v>1</v>
      </c>
      <c r="G557" s="18">
        <v>1</v>
      </c>
      <c r="H557" s="18">
        <v>1</v>
      </c>
      <c r="I557" s="18">
        <v>1</v>
      </c>
      <c r="J557" s="32">
        <v>1</v>
      </c>
      <c r="K557" s="48">
        <v>0</v>
      </c>
      <c r="L557" s="18">
        <v>1</v>
      </c>
      <c r="M557" s="18">
        <v>0</v>
      </c>
      <c r="N557" s="32">
        <v>1</v>
      </c>
      <c r="O557" s="3"/>
    </row>
    <row r="558" spans="1:53" ht="15.75" customHeight="1" thickBot="1" x14ac:dyDescent="0.4">
      <c r="B558" s="592"/>
      <c r="C558" s="616"/>
      <c r="D558" s="77" t="s">
        <v>1</v>
      </c>
      <c r="E558" s="24">
        <v>0</v>
      </c>
      <c r="F558" s="22">
        <v>0</v>
      </c>
      <c r="G558" s="22">
        <v>0</v>
      </c>
      <c r="H558" s="22">
        <v>0</v>
      </c>
      <c r="I558" s="22">
        <v>0</v>
      </c>
      <c r="J558" s="61">
        <v>0</v>
      </c>
      <c r="K558" s="24">
        <v>0</v>
      </c>
      <c r="L558" s="22">
        <v>0</v>
      </c>
      <c r="M558" s="22">
        <v>0</v>
      </c>
      <c r="N558" s="61">
        <v>0</v>
      </c>
    </row>
    <row r="559" spans="1:53" ht="15.75" customHeight="1" x14ac:dyDescent="0.35">
      <c r="B559" s="592"/>
      <c r="C559" s="615" t="s">
        <v>25</v>
      </c>
      <c r="D559" s="79" t="s">
        <v>10</v>
      </c>
      <c r="E559" s="16">
        <v>0</v>
      </c>
      <c r="F559" s="14">
        <v>0</v>
      </c>
      <c r="G559" s="14">
        <v>0</v>
      </c>
      <c r="H559" s="14">
        <v>0</v>
      </c>
      <c r="I559" s="14">
        <v>0</v>
      </c>
      <c r="J559" s="32">
        <v>0</v>
      </c>
      <c r="K559" s="16">
        <v>0</v>
      </c>
      <c r="L559" s="14">
        <v>0</v>
      </c>
      <c r="M559" s="14">
        <v>0</v>
      </c>
      <c r="N559" s="32">
        <v>0</v>
      </c>
    </row>
    <row r="560" spans="1:53" ht="15.75" customHeight="1" x14ac:dyDescent="0.35">
      <c r="B560" s="592"/>
      <c r="C560" s="617"/>
      <c r="D560" s="105" t="s">
        <v>11</v>
      </c>
      <c r="E560" s="37">
        <v>0</v>
      </c>
      <c r="F560" s="35">
        <v>1</v>
      </c>
      <c r="G560" s="35">
        <v>1</v>
      </c>
      <c r="H560" s="35">
        <v>1</v>
      </c>
      <c r="I560" s="35">
        <v>1</v>
      </c>
      <c r="J560" s="39">
        <v>1</v>
      </c>
      <c r="K560" s="37">
        <v>0</v>
      </c>
      <c r="L560" s="35">
        <v>1</v>
      </c>
      <c r="M560" s="35">
        <v>0</v>
      </c>
      <c r="N560" s="39">
        <v>1</v>
      </c>
    </row>
    <row r="561" spans="2:14" ht="15.75" customHeight="1" x14ac:dyDescent="0.35">
      <c r="B561" s="592"/>
      <c r="C561" s="617"/>
      <c r="D561" s="105" t="s">
        <v>12</v>
      </c>
      <c r="E561" s="37">
        <v>0</v>
      </c>
      <c r="F561" s="35">
        <v>0</v>
      </c>
      <c r="G561" s="35">
        <v>0</v>
      </c>
      <c r="H561" s="35">
        <v>0</v>
      </c>
      <c r="I561" s="35">
        <v>0</v>
      </c>
      <c r="J561" s="39">
        <v>0</v>
      </c>
      <c r="K561" s="37">
        <v>0</v>
      </c>
      <c r="L561" s="35">
        <v>0</v>
      </c>
      <c r="M561" s="35">
        <v>0</v>
      </c>
      <c r="N561" s="39">
        <v>0</v>
      </c>
    </row>
    <row r="562" spans="2:14" ht="15.75" customHeight="1" thickBot="1" x14ac:dyDescent="0.4">
      <c r="B562" s="592"/>
      <c r="C562" s="616"/>
      <c r="D562" s="108" t="s">
        <v>13</v>
      </c>
      <c r="E562" s="45">
        <v>0</v>
      </c>
      <c r="F562" s="26">
        <v>0</v>
      </c>
      <c r="G562" s="26">
        <v>0</v>
      </c>
      <c r="H562" s="26">
        <v>0</v>
      </c>
      <c r="I562" s="26">
        <v>0</v>
      </c>
      <c r="J562" s="27">
        <v>0</v>
      </c>
      <c r="K562" s="45">
        <v>0</v>
      </c>
      <c r="L562" s="26">
        <v>0</v>
      </c>
      <c r="M562" s="26">
        <v>0</v>
      </c>
      <c r="N562" s="27">
        <v>0</v>
      </c>
    </row>
    <row r="563" spans="2:14" x14ac:dyDescent="0.35">
      <c r="B563" s="592"/>
      <c r="C563" s="615" t="s">
        <v>26</v>
      </c>
      <c r="D563" s="84" t="s">
        <v>7</v>
      </c>
      <c r="E563" s="48">
        <v>0</v>
      </c>
      <c r="F563" s="18">
        <v>0</v>
      </c>
      <c r="G563" s="18">
        <v>0</v>
      </c>
      <c r="H563" s="18">
        <v>0</v>
      </c>
      <c r="I563" s="18">
        <v>0</v>
      </c>
      <c r="J563" s="19">
        <v>0</v>
      </c>
      <c r="K563" s="48">
        <v>0</v>
      </c>
      <c r="L563" s="18">
        <v>0</v>
      </c>
      <c r="M563" s="18">
        <v>0</v>
      </c>
      <c r="N563" s="19">
        <v>0</v>
      </c>
    </row>
    <row r="564" spans="2:14" ht="16.5" customHeight="1" thickBot="1" x14ac:dyDescent="0.4">
      <c r="B564" s="592"/>
      <c r="C564" s="616"/>
      <c r="D564" s="85" t="s">
        <v>8</v>
      </c>
      <c r="E564" s="45">
        <v>0</v>
      </c>
      <c r="F564" s="26">
        <v>1</v>
      </c>
      <c r="G564" s="26">
        <v>1</v>
      </c>
      <c r="H564" s="26">
        <v>1</v>
      </c>
      <c r="I564" s="26">
        <v>1</v>
      </c>
      <c r="J564" s="27">
        <v>1</v>
      </c>
      <c r="K564" s="45">
        <v>0</v>
      </c>
      <c r="L564" s="26">
        <v>1</v>
      </c>
      <c r="M564" s="26">
        <v>0</v>
      </c>
      <c r="N564" s="27">
        <v>1</v>
      </c>
    </row>
    <row r="565" spans="2:14" ht="16.5" customHeight="1" x14ac:dyDescent="0.35">
      <c r="B565" s="592"/>
      <c r="C565" s="618" t="s">
        <v>123</v>
      </c>
      <c r="D565" s="176" t="s">
        <v>29</v>
      </c>
      <c r="E565" s="48">
        <v>0</v>
      </c>
      <c r="F565" s="18">
        <v>0</v>
      </c>
      <c r="G565" s="18">
        <v>0</v>
      </c>
      <c r="H565" s="18">
        <v>0</v>
      </c>
      <c r="I565" s="18">
        <v>0</v>
      </c>
      <c r="J565" s="19">
        <v>0</v>
      </c>
      <c r="K565" s="48">
        <v>0</v>
      </c>
      <c r="L565" s="18">
        <v>0</v>
      </c>
      <c r="M565" s="18">
        <v>0</v>
      </c>
      <c r="N565" s="19">
        <v>0</v>
      </c>
    </row>
    <row r="566" spans="2:14" ht="20.25" customHeight="1" thickBot="1" x14ac:dyDescent="0.4">
      <c r="B566" s="592"/>
      <c r="C566" s="619"/>
      <c r="D566" s="108" t="s">
        <v>30</v>
      </c>
      <c r="E566" s="45">
        <v>0</v>
      </c>
      <c r="F566" s="26">
        <v>1</v>
      </c>
      <c r="G566" s="26">
        <v>1</v>
      </c>
      <c r="H566" s="26">
        <v>1</v>
      </c>
      <c r="I566" s="26">
        <v>1</v>
      </c>
      <c r="J566" s="27">
        <v>1</v>
      </c>
      <c r="K566" s="45">
        <v>0</v>
      </c>
      <c r="L566" s="26">
        <v>1</v>
      </c>
      <c r="M566" s="26">
        <v>0</v>
      </c>
      <c r="N566" s="27">
        <v>1</v>
      </c>
    </row>
    <row r="567" spans="2:14" ht="18" customHeight="1" x14ac:dyDescent="0.35">
      <c r="B567" s="592"/>
      <c r="C567" s="620" t="s">
        <v>139</v>
      </c>
      <c r="D567" s="335" t="s">
        <v>140</v>
      </c>
      <c r="E567" s="48">
        <v>0</v>
      </c>
      <c r="F567" s="18">
        <v>0</v>
      </c>
      <c r="G567" s="18">
        <v>0</v>
      </c>
      <c r="H567" s="18">
        <v>0</v>
      </c>
      <c r="I567" s="18">
        <v>0</v>
      </c>
      <c r="J567" s="19">
        <v>0</v>
      </c>
      <c r="K567" s="48">
        <v>0</v>
      </c>
      <c r="L567" s="18">
        <v>0</v>
      </c>
      <c r="M567" s="18">
        <v>0</v>
      </c>
      <c r="N567" s="19">
        <v>0</v>
      </c>
    </row>
    <row r="568" spans="2:14" ht="15.75" customHeight="1" x14ac:dyDescent="0.35">
      <c r="B568" s="592"/>
      <c r="C568" s="621"/>
      <c r="D568" s="187" t="s">
        <v>141</v>
      </c>
      <c r="E568" s="37">
        <v>0</v>
      </c>
      <c r="F568" s="35">
        <v>0</v>
      </c>
      <c r="G568" s="35">
        <v>0</v>
      </c>
      <c r="H568" s="35">
        <v>0</v>
      </c>
      <c r="I568" s="35">
        <v>0</v>
      </c>
      <c r="J568" s="39">
        <v>0</v>
      </c>
      <c r="K568" s="37">
        <v>0</v>
      </c>
      <c r="L568" s="35">
        <v>0</v>
      </c>
      <c r="M568" s="35">
        <v>0</v>
      </c>
      <c r="N568" s="39">
        <v>0</v>
      </c>
    </row>
    <row r="569" spans="2:14" ht="13.9" thickBot="1" x14ac:dyDescent="0.4">
      <c r="B569" s="592"/>
      <c r="C569" s="622"/>
      <c r="D569" s="108" t="s">
        <v>57</v>
      </c>
      <c r="E569" s="45">
        <v>0</v>
      </c>
      <c r="F569" s="26">
        <v>0</v>
      </c>
      <c r="G569" s="26">
        <v>0</v>
      </c>
      <c r="H569" s="26">
        <v>0</v>
      </c>
      <c r="I569" s="26">
        <v>0</v>
      </c>
      <c r="J569" s="27">
        <v>0</v>
      </c>
      <c r="K569" s="45">
        <v>0</v>
      </c>
      <c r="L569" s="26">
        <v>0</v>
      </c>
      <c r="M569" s="26">
        <v>0</v>
      </c>
      <c r="N569" s="27">
        <v>0</v>
      </c>
    </row>
    <row r="570" spans="2:14" ht="15.75" customHeight="1" x14ac:dyDescent="0.35">
      <c r="B570" s="592"/>
      <c r="C570" s="615" t="s">
        <v>142</v>
      </c>
      <c r="D570" s="86" t="s">
        <v>143</v>
      </c>
      <c r="E570" s="55">
        <v>0</v>
      </c>
      <c r="F570" s="18">
        <v>0</v>
      </c>
      <c r="G570" s="18">
        <v>0</v>
      </c>
      <c r="H570" s="18">
        <v>0</v>
      </c>
      <c r="I570" s="18">
        <v>0</v>
      </c>
      <c r="J570" s="19">
        <v>0</v>
      </c>
      <c r="K570" s="55">
        <v>0</v>
      </c>
      <c r="L570" s="18">
        <v>0</v>
      </c>
      <c r="M570" s="18">
        <v>0</v>
      </c>
      <c r="N570" s="19">
        <v>0</v>
      </c>
    </row>
    <row r="571" spans="2:14" ht="17.25" customHeight="1" x14ac:dyDescent="0.35">
      <c r="B571" s="592"/>
      <c r="C571" s="621"/>
      <c r="D571" s="90" t="s">
        <v>144</v>
      </c>
      <c r="E571" s="55">
        <v>0</v>
      </c>
      <c r="F571" s="18">
        <v>0</v>
      </c>
      <c r="G571" s="18">
        <v>0</v>
      </c>
      <c r="H571" s="18">
        <v>0</v>
      </c>
      <c r="I571" s="18">
        <v>0</v>
      </c>
      <c r="J571" s="19">
        <v>0</v>
      </c>
      <c r="K571" s="55">
        <v>0</v>
      </c>
      <c r="L571" s="18">
        <v>0</v>
      </c>
      <c r="M571" s="18">
        <v>0</v>
      </c>
      <c r="N571" s="19">
        <v>0</v>
      </c>
    </row>
    <row r="572" spans="2:14" ht="18.75" customHeight="1" x14ac:dyDescent="0.35">
      <c r="B572" s="592"/>
      <c r="C572" s="621"/>
      <c r="D572" s="90" t="s">
        <v>145</v>
      </c>
      <c r="E572" s="55">
        <v>0</v>
      </c>
      <c r="F572" s="18">
        <v>0</v>
      </c>
      <c r="G572" s="18">
        <v>0</v>
      </c>
      <c r="H572" s="18">
        <v>0</v>
      </c>
      <c r="I572" s="18">
        <v>0</v>
      </c>
      <c r="J572" s="19">
        <v>0</v>
      </c>
      <c r="K572" s="55">
        <v>0</v>
      </c>
      <c r="L572" s="18">
        <v>0</v>
      </c>
      <c r="M572" s="18">
        <v>0</v>
      </c>
      <c r="N572" s="19">
        <v>0</v>
      </c>
    </row>
    <row r="573" spans="2:14" ht="16.5" customHeight="1" x14ac:dyDescent="0.35">
      <c r="B573" s="592"/>
      <c r="C573" s="621"/>
      <c r="D573" s="90" t="s">
        <v>57</v>
      </c>
      <c r="E573" s="55">
        <v>0</v>
      </c>
      <c r="F573" s="18">
        <v>0</v>
      </c>
      <c r="G573" s="18">
        <v>0</v>
      </c>
      <c r="H573" s="18">
        <v>0</v>
      </c>
      <c r="I573" s="18">
        <v>0</v>
      </c>
      <c r="J573" s="19">
        <v>0</v>
      </c>
      <c r="K573" s="55">
        <v>0</v>
      </c>
      <c r="L573" s="18">
        <v>0</v>
      </c>
      <c r="M573" s="18">
        <v>0</v>
      </c>
      <c r="N573" s="19">
        <v>0</v>
      </c>
    </row>
    <row r="574" spans="2:14" ht="16.5" customHeight="1" thickBot="1" x14ac:dyDescent="0.4">
      <c r="B574" s="592"/>
      <c r="C574" s="616"/>
      <c r="D574" s="88" t="s">
        <v>146</v>
      </c>
      <c r="E574" s="83">
        <v>0</v>
      </c>
      <c r="F574" s="26">
        <v>0</v>
      </c>
      <c r="G574" s="26">
        <v>0</v>
      </c>
      <c r="H574" s="26">
        <v>0</v>
      </c>
      <c r="I574" s="26">
        <v>0</v>
      </c>
      <c r="J574" s="27">
        <v>0</v>
      </c>
      <c r="K574" s="83">
        <v>0</v>
      </c>
      <c r="L574" s="26">
        <v>0</v>
      </c>
      <c r="M574" s="26">
        <v>0</v>
      </c>
      <c r="N574" s="27">
        <v>0</v>
      </c>
    </row>
    <row r="575" spans="2:14" x14ac:dyDescent="0.35">
      <c r="B575" s="592"/>
      <c r="C575" s="615" t="s">
        <v>135</v>
      </c>
      <c r="D575" s="90" t="s">
        <v>126</v>
      </c>
      <c r="E575" s="55">
        <v>0</v>
      </c>
      <c r="F575" s="18">
        <v>1</v>
      </c>
      <c r="G575" s="18">
        <v>1</v>
      </c>
      <c r="H575" s="18">
        <v>1</v>
      </c>
      <c r="I575" s="18">
        <v>1</v>
      </c>
      <c r="J575" s="19">
        <v>1</v>
      </c>
      <c r="K575" s="55">
        <v>0</v>
      </c>
      <c r="L575" s="18">
        <v>1</v>
      </c>
      <c r="M575" s="18">
        <v>0</v>
      </c>
      <c r="N575" s="19">
        <v>1</v>
      </c>
    </row>
    <row r="576" spans="2:14" x14ac:dyDescent="0.35">
      <c r="B576" s="592"/>
      <c r="C576" s="617"/>
      <c r="D576" s="90" t="s">
        <v>127</v>
      </c>
      <c r="E576" s="57">
        <v>0</v>
      </c>
      <c r="F576" s="35">
        <v>0</v>
      </c>
      <c r="G576" s="35">
        <v>0</v>
      </c>
      <c r="H576" s="35">
        <v>0</v>
      </c>
      <c r="I576" s="35">
        <v>0</v>
      </c>
      <c r="J576" s="39">
        <v>0</v>
      </c>
      <c r="K576" s="57">
        <v>0</v>
      </c>
      <c r="L576" s="35">
        <v>0</v>
      </c>
      <c r="M576" s="35">
        <v>0</v>
      </c>
      <c r="N576" s="39">
        <v>0</v>
      </c>
    </row>
    <row r="577" spans="1:53" ht="20.25" customHeight="1" thickBot="1" x14ac:dyDescent="0.4">
      <c r="B577" s="592"/>
      <c r="C577" s="619"/>
      <c r="D577" s="88" t="s">
        <v>128</v>
      </c>
      <c r="E577" s="45">
        <v>0</v>
      </c>
      <c r="F577" s="26">
        <v>0</v>
      </c>
      <c r="G577" s="26">
        <v>0</v>
      </c>
      <c r="H577" s="26">
        <v>0</v>
      </c>
      <c r="I577" s="26">
        <v>0</v>
      </c>
      <c r="J577" s="27">
        <v>0</v>
      </c>
      <c r="K577" s="45">
        <v>0</v>
      </c>
      <c r="L577" s="26">
        <v>0</v>
      </c>
      <c r="M577" s="26">
        <v>0</v>
      </c>
      <c r="N577" s="27">
        <v>0</v>
      </c>
    </row>
    <row r="578" spans="1:53" ht="20.25" customHeight="1" x14ac:dyDescent="0.35">
      <c r="B578" s="592"/>
      <c r="C578" s="620" t="s">
        <v>147</v>
      </c>
      <c r="D578" s="89" t="s">
        <v>148</v>
      </c>
      <c r="E578" s="55">
        <v>0</v>
      </c>
      <c r="F578" s="18">
        <v>1</v>
      </c>
      <c r="G578" s="18">
        <v>1</v>
      </c>
      <c r="H578" s="18">
        <v>1</v>
      </c>
      <c r="I578" s="18">
        <v>1</v>
      </c>
      <c r="J578" s="19">
        <v>1</v>
      </c>
      <c r="K578" s="55">
        <v>0</v>
      </c>
      <c r="L578" s="18">
        <v>1</v>
      </c>
      <c r="M578" s="18">
        <v>0</v>
      </c>
      <c r="N578" s="19">
        <v>1</v>
      </c>
    </row>
    <row r="579" spans="1:53" ht="19.5" customHeight="1" thickBot="1" x14ac:dyDescent="0.4">
      <c r="B579" s="592"/>
      <c r="C579" s="622"/>
      <c r="D579" s="88" t="s">
        <v>149</v>
      </c>
      <c r="E579" s="126">
        <v>0</v>
      </c>
      <c r="F579" s="26">
        <v>0</v>
      </c>
      <c r="G579" s="26">
        <v>0</v>
      </c>
      <c r="H579" s="26">
        <v>0</v>
      </c>
      <c r="I579" s="26">
        <v>0</v>
      </c>
      <c r="J579" s="27">
        <v>0</v>
      </c>
      <c r="K579" s="126">
        <v>0</v>
      </c>
      <c r="L579" s="26">
        <v>0</v>
      </c>
      <c r="M579" s="26">
        <v>0</v>
      </c>
      <c r="N579" s="27">
        <v>0</v>
      </c>
    </row>
    <row r="580" spans="1:53" ht="20.25" customHeight="1" x14ac:dyDescent="0.35">
      <c r="B580" s="592"/>
      <c r="C580" s="620" t="s">
        <v>153</v>
      </c>
      <c r="D580" s="89" t="s">
        <v>29</v>
      </c>
      <c r="E580" s="55">
        <v>0</v>
      </c>
      <c r="F580" s="18">
        <v>0</v>
      </c>
      <c r="G580" s="18">
        <v>0</v>
      </c>
      <c r="H580" s="18">
        <v>0</v>
      </c>
      <c r="I580" s="18">
        <v>0</v>
      </c>
      <c r="J580" s="19">
        <v>0</v>
      </c>
      <c r="K580" s="55">
        <v>0</v>
      </c>
      <c r="L580" s="18">
        <v>0</v>
      </c>
      <c r="M580" s="18">
        <v>0</v>
      </c>
      <c r="N580" s="19">
        <v>0</v>
      </c>
    </row>
    <row r="581" spans="1:53" ht="26.25" customHeight="1" thickBot="1" x14ac:dyDescent="0.4">
      <c r="B581" s="592"/>
      <c r="C581" s="622"/>
      <c r="D581" s="88" t="s">
        <v>30</v>
      </c>
      <c r="E581" s="126"/>
      <c r="F581" s="26">
        <v>1</v>
      </c>
      <c r="G581" s="26">
        <v>1</v>
      </c>
      <c r="H581" s="26">
        <v>1</v>
      </c>
      <c r="I581" s="26">
        <v>1</v>
      </c>
      <c r="J581" s="27">
        <v>1</v>
      </c>
      <c r="K581" s="126">
        <v>0</v>
      </c>
      <c r="L581" s="26">
        <v>1</v>
      </c>
      <c r="M581" s="26">
        <v>0</v>
      </c>
      <c r="N581" s="27">
        <v>1</v>
      </c>
    </row>
    <row r="582" spans="1:53" ht="20.25" customHeight="1" x14ac:dyDescent="0.35">
      <c r="B582" s="592"/>
      <c r="C582" s="620" t="s">
        <v>180</v>
      </c>
      <c r="D582" s="86" t="s">
        <v>130</v>
      </c>
      <c r="E582" s="55">
        <v>0</v>
      </c>
      <c r="F582" s="18">
        <v>0</v>
      </c>
      <c r="G582" s="18">
        <v>0</v>
      </c>
      <c r="H582" s="18">
        <v>0</v>
      </c>
      <c r="I582" s="18">
        <v>0</v>
      </c>
      <c r="J582" s="19">
        <v>0</v>
      </c>
      <c r="K582" s="343">
        <v>0</v>
      </c>
      <c r="L582" s="18">
        <v>0</v>
      </c>
      <c r="M582" s="18">
        <v>0</v>
      </c>
      <c r="N582" s="19">
        <v>0</v>
      </c>
    </row>
    <row r="583" spans="1:53" ht="19.5" customHeight="1" x14ac:dyDescent="0.35">
      <c r="B583" s="592"/>
      <c r="C583" s="621"/>
      <c r="D583" s="90" t="s">
        <v>131</v>
      </c>
      <c r="E583" s="55" t="s">
        <v>218</v>
      </c>
      <c r="F583" s="18">
        <v>1</v>
      </c>
      <c r="G583" s="18">
        <v>1</v>
      </c>
      <c r="H583" s="18">
        <v>1</v>
      </c>
      <c r="I583" s="18">
        <v>1</v>
      </c>
      <c r="J583" s="19">
        <v>1</v>
      </c>
      <c r="K583" s="343">
        <v>0</v>
      </c>
      <c r="L583" s="18">
        <v>1</v>
      </c>
      <c r="M583" s="18">
        <v>0</v>
      </c>
      <c r="N583" s="19">
        <v>1</v>
      </c>
    </row>
    <row r="584" spans="1:53" ht="19.5" customHeight="1" x14ac:dyDescent="0.35">
      <c r="B584" s="592"/>
      <c r="C584" s="621"/>
      <c r="D584" s="90" t="s">
        <v>132</v>
      </c>
      <c r="E584" s="55">
        <v>0</v>
      </c>
      <c r="F584" s="18">
        <v>0</v>
      </c>
      <c r="G584" s="18">
        <v>0</v>
      </c>
      <c r="H584" s="18">
        <v>0</v>
      </c>
      <c r="I584" s="18">
        <v>0</v>
      </c>
      <c r="J584" s="19">
        <v>0</v>
      </c>
      <c r="K584" s="343">
        <v>0</v>
      </c>
      <c r="L584" s="18">
        <v>0</v>
      </c>
      <c r="M584" s="18">
        <v>0</v>
      </c>
      <c r="N584" s="19">
        <v>0</v>
      </c>
    </row>
    <row r="585" spans="1:53" ht="20.25" customHeight="1" thickBot="1" x14ac:dyDescent="0.4">
      <c r="B585" s="592"/>
      <c r="C585" s="622"/>
      <c r="D585" s="90" t="s">
        <v>155</v>
      </c>
      <c r="E585" s="126">
        <v>0</v>
      </c>
      <c r="F585" s="26">
        <v>0</v>
      </c>
      <c r="G585" s="26">
        <v>0</v>
      </c>
      <c r="H585" s="26">
        <v>0</v>
      </c>
      <c r="I585" s="26">
        <v>0</v>
      </c>
      <c r="J585" s="27">
        <v>0</v>
      </c>
      <c r="K585" s="348">
        <v>0</v>
      </c>
      <c r="L585" s="26">
        <v>0</v>
      </c>
      <c r="M585" s="26">
        <v>0</v>
      </c>
      <c r="N585" s="27">
        <v>0</v>
      </c>
    </row>
    <row r="586" spans="1:53" ht="15.75" customHeight="1" x14ac:dyDescent="0.35">
      <c r="B586" s="592"/>
      <c r="C586" s="615" t="s">
        <v>154</v>
      </c>
      <c r="D586" s="86" t="s">
        <v>130</v>
      </c>
      <c r="E586" s="55">
        <v>0</v>
      </c>
      <c r="F586" s="18">
        <v>0</v>
      </c>
      <c r="G586" s="18">
        <v>0</v>
      </c>
      <c r="H586" s="18">
        <v>0</v>
      </c>
      <c r="I586" s="18">
        <v>0</v>
      </c>
      <c r="J586" s="19">
        <v>0</v>
      </c>
      <c r="K586" s="343">
        <v>0</v>
      </c>
      <c r="L586" s="18">
        <v>0</v>
      </c>
      <c r="M586" s="18">
        <v>0</v>
      </c>
      <c r="N586" s="19">
        <v>0</v>
      </c>
    </row>
    <row r="587" spans="1:53" ht="20.25" customHeight="1" x14ac:dyDescent="0.35">
      <c r="B587" s="592"/>
      <c r="C587" s="621"/>
      <c r="D587" s="90" t="s">
        <v>131</v>
      </c>
      <c r="E587" s="55">
        <v>0</v>
      </c>
      <c r="F587" s="18">
        <v>1</v>
      </c>
      <c r="G587" s="18">
        <v>1</v>
      </c>
      <c r="H587" s="18">
        <v>1</v>
      </c>
      <c r="I587" s="18">
        <v>1</v>
      </c>
      <c r="J587" s="19">
        <v>1</v>
      </c>
      <c r="K587" s="343">
        <v>0</v>
      </c>
      <c r="L587" s="18">
        <v>1</v>
      </c>
      <c r="M587" s="18">
        <v>0</v>
      </c>
      <c r="N587" s="19">
        <v>1</v>
      </c>
    </row>
    <row r="588" spans="1:53" ht="20.25" customHeight="1" x14ac:dyDescent="0.35">
      <c r="B588" s="592"/>
      <c r="C588" s="621"/>
      <c r="D588" s="90" t="s">
        <v>132</v>
      </c>
      <c r="E588" s="55">
        <v>0</v>
      </c>
      <c r="F588" s="18">
        <v>0</v>
      </c>
      <c r="G588" s="18">
        <v>0</v>
      </c>
      <c r="H588" s="18">
        <v>0</v>
      </c>
      <c r="I588" s="18">
        <v>0</v>
      </c>
      <c r="J588" s="19">
        <v>0</v>
      </c>
      <c r="K588" s="343">
        <v>0</v>
      </c>
      <c r="L588" s="18">
        <v>0</v>
      </c>
      <c r="M588" s="18">
        <v>0</v>
      </c>
      <c r="N588" s="19">
        <v>0</v>
      </c>
    </row>
    <row r="589" spans="1:53" ht="20.25" customHeight="1" x14ac:dyDescent="0.35">
      <c r="B589" s="592"/>
      <c r="C589" s="621"/>
      <c r="D589" s="90" t="s">
        <v>133</v>
      </c>
      <c r="E589" s="55">
        <v>0</v>
      </c>
      <c r="F589" s="18">
        <v>0</v>
      </c>
      <c r="G589" s="18">
        <v>0</v>
      </c>
      <c r="H589" s="18">
        <v>0</v>
      </c>
      <c r="I589" s="18">
        <v>0</v>
      </c>
      <c r="J589" s="19">
        <v>0</v>
      </c>
      <c r="K589" s="343">
        <v>0</v>
      </c>
      <c r="L589" s="18">
        <v>0</v>
      </c>
      <c r="M589" s="18">
        <v>0</v>
      </c>
      <c r="N589" s="19">
        <v>0</v>
      </c>
    </row>
    <row r="590" spans="1:53" ht="18" customHeight="1" thickBot="1" x14ac:dyDescent="0.4">
      <c r="B590" s="593"/>
      <c r="C590" s="616"/>
      <c r="D590" s="88" t="s">
        <v>134</v>
      </c>
      <c r="E590" s="83">
        <v>0</v>
      </c>
      <c r="F590" s="26">
        <v>0</v>
      </c>
      <c r="G590" s="26">
        <v>0</v>
      </c>
      <c r="H590" s="26">
        <v>0</v>
      </c>
      <c r="I590" s="26">
        <v>0</v>
      </c>
      <c r="J590" s="27">
        <v>0</v>
      </c>
      <c r="K590" s="378">
        <v>0</v>
      </c>
      <c r="L590" s="26">
        <v>0</v>
      </c>
      <c r="M590" s="26">
        <v>0</v>
      </c>
      <c r="N590" s="27">
        <v>0</v>
      </c>
    </row>
    <row r="591" spans="1:53" s="270" customFormat="1" ht="13.5" customHeight="1" thickBot="1" x14ac:dyDescent="0.4">
      <c r="A591" s="264"/>
      <c r="B591" s="266"/>
      <c r="C591" s="267"/>
      <c r="D591" s="267"/>
      <c r="E591" s="268"/>
      <c r="F591" s="268"/>
      <c r="G591" s="268"/>
      <c r="H591" s="268"/>
      <c r="I591" s="268"/>
      <c r="J591" s="268"/>
      <c r="K591" s="268"/>
      <c r="L591" s="269"/>
      <c r="M591" s="268"/>
      <c r="N591" s="268"/>
      <c r="O591" s="264"/>
      <c r="P591" s="264"/>
      <c r="Q591" s="264"/>
      <c r="R591" s="264"/>
      <c r="S591" s="264"/>
      <c r="T591" s="264"/>
      <c r="U591" s="264"/>
      <c r="V591" s="264"/>
      <c r="W591" s="264"/>
      <c r="X591" s="264"/>
      <c r="Y591" s="264"/>
      <c r="Z591" s="264"/>
      <c r="AA591" s="264"/>
      <c r="AB591" s="264"/>
      <c r="AC591" s="264"/>
      <c r="AD591" s="264"/>
      <c r="AE591" s="264"/>
      <c r="AF591" s="264"/>
      <c r="AG591" s="264"/>
      <c r="AH591" s="264"/>
      <c r="AI591" s="264"/>
      <c r="AJ591" s="264"/>
      <c r="AK591" s="264"/>
      <c r="AL591" s="264"/>
      <c r="AM591" s="264"/>
      <c r="AN591" s="264"/>
      <c r="AO591" s="264"/>
      <c r="AP591" s="264"/>
      <c r="AQ591" s="264"/>
      <c r="AR591" s="264"/>
      <c r="AS591" s="264"/>
      <c r="AT591" s="264"/>
      <c r="AU591" s="264"/>
      <c r="AV591" s="264"/>
      <c r="AW591" s="264"/>
      <c r="AX591" s="264"/>
      <c r="AY591" s="264"/>
      <c r="AZ591" s="264"/>
      <c r="BA591" s="264"/>
    </row>
    <row r="592" spans="1:53" ht="59.1" customHeight="1" thickBot="1" x14ac:dyDescent="0.55000000000000004">
      <c r="B592" s="205" t="s">
        <v>9</v>
      </c>
      <c r="C592" s="205" t="s">
        <v>51</v>
      </c>
      <c r="D592" s="208" t="s">
        <v>52</v>
      </c>
      <c r="E592" s="73" t="s">
        <v>192</v>
      </c>
      <c r="F592" s="7" t="s">
        <v>193</v>
      </c>
      <c r="G592" s="7" t="s">
        <v>194</v>
      </c>
      <c r="H592" s="7" t="s">
        <v>195</v>
      </c>
      <c r="I592" s="7" t="s">
        <v>196</v>
      </c>
      <c r="J592" s="8" t="s">
        <v>197</v>
      </c>
      <c r="K592" s="74" t="s">
        <v>23</v>
      </c>
      <c r="L592" s="75" t="s">
        <v>21</v>
      </c>
      <c r="M592" s="74" t="s">
        <v>22</v>
      </c>
      <c r="N592" s="8" t="s">
        <v>24</v>
      </c>
    </row>
    <row r="593" spans="2:14" ht="23.1" customHeight="1" thickBot="1" x14ac:dyDescent="0.4">
      <c r="B593" s="591" t="s">
        <v>236</v>
      </c>
      <c r="C593" s="116" t="s">
        <v>205</v>
      </c>
      <c r="D593" s="117" t="s">
        <v>204</v>
      </c>
      <c r="E593" s="380" t="e">
        <f>SUM(E594:E595)/0*100</f>
        <v>#DIV/0!</v>
      </c>
      <c r="F593" s="130" t="e">
        <f t="shared" ref="F593:N593" si="17">SUM(F594:F595)/0*100</f>
        <v>#DIV/0!</v>
      </c>
      <c r="G593" s="131" t="e">
        <f t="shared" si="17"/>
        <v>#DIV/0!</v>
      </c>
      <c r="H593" s="194" t="e">
        <f t="shared" si="17"/>
        <v>#DIV/0!</v>
      </c>
      <c r="I593" s="130" t="e">
        <f t="shared" si="17"/>
        <v>#DIV/0!</v>
      </c>
      <c r="J593" s="185" t="e">
        <f t="shared" si="17"/>
        <v>#DIV/0!</v>
      </c>
      <c r="K593" s="168" t="e">
        <f t="shared" si="17"/>
        <v>#DIV/0!</v>
      </c>
      <c r="L593" s="131" t="e">
        <f t="shared" si="17"/>
        <v>#DIV/0!</v>
      </c>
      <c r="M593" s="194" t="e">
        <f t="shared" si="17"/>
        <v>#DIV/0!</v>
      </c>
      <c r="N593" s="185" t="e">
        <f t="shared" si="17"/>
        <v>#DIV/0!</v>
      </c>
    </row>
    <row r="594" spans="2:14" ht="15" customHeight="1" x14ac:dyDescent="0.35">
      <c r="B594" s="592"/>
      <c r="C594" s="615" t="s">
        <v>2</v>
      </c>
      <c r="D594" s="76" t="s">
        <v>0</v>
      </c>
      <c r="E594" s="179">
        <v>0</v>
      </c>
      <c r="F594" s="18">
        <v>0</v>
      </c>
      <c r="G594" s="18">
        <v>0</v>
      </c>
      <c r="H594" s="18">
        <v>0</v>
      </c>
      <c r="I594" s="18">
        <v>0</v>
      </c>
      <c r="J594" s="55">
        <v>0</v>
      </c>
      <c r="K594" s="179">
        <v>0</v>
      </c>
      <c r="L594" s="18">
        <v>0</v>
      </c>
      <c r="M594" s="18">
        <v>0</v>
      </c>
      <c r="N594" s="188">
        <v>0</v>
      </c>
    </row>
    <row r="595" spans="2:14" ht="15.75" customHeight="1" thickBot="1" x14ac:dyDescent="0.4">
      <c r="B595" s="592"/>
      <c r="C595" s="616"/>
      <c r="D595" s="77" t="s">
        <v>1</v>
      </c>
      <c r="E595" s="183">
        <v>0</v>
      </c>
      <c r="F595" s="26">
        <v>0</v>
      </c>
      <c r="G595" s="26">
        <v>0</v>
      </c>
      <c r="H595" s="26">
        <v>0</v>
      </c>
      <c r="I595" s="26">
        <v>0</v>
      </c>
      <c r="J595" s="83">
        <v>0</v>
      </c>
      <c r="K595" s="183">
        <v>0</v>
      </c>
      <c r="L595" s="26">
        <v>0</v>
      </c>
      <c r="M595" s="26">
        <v>0</v>
      </c>
      <c r="N595" s="189">
        <v>0</v>
      </c>
    </row>
    <row r="596" spans="2:14" ht="15.75" customHeight="1" x14ac:dyDescent="0.35">
      <c r="B596" s="592"/>
      <c r="C596" s="615" t="s">
        <v>25</v>
      </c>
      <c r="D596" s="79" t="s">
        <v>10</v>
      </c>
      <c r="E596" s="179">
        <v>0</v>
      </c>
      <c r="F596" s="18">
        <v>0</v>
      </c>
      <c r="G596" s="18">
        <v>0</v>
      </c>
      <c r="H596" s="18">
        <v>0</v>
      </c>
      <c r="I596" s="18">
        <v>0</v>
      </c>
      <c r="J596" s="55">
        <v>0</v>
      </c>
      <c r="K596" s="179">
        <v>0</v>
      </c>
      <c r="L596" s="18">
        <v>0</v>
      </c>
      <c r="M596" s="18">
        <v>0</v>
      </c>
      <c r="N596" s="190">
        <v>0</v>
      </c>
    </row>
    <row r="597" spans="2:14" ht="15.75" customHeight="1" x14ac:dyDescent="0.35">
      <c r="B597" s="592"/>
      <c r="C597" s="617"/>
      <c r="D597" s="105" t="s">
        <v>11</v>
      </c>
      <c r="E597" s="179">
        <v>0</v>
      </c>
      <c r="F597" s="18">
        <v>0</v>
      </c>
      <c r="G597" s="18">
        <v>0</v>
      </c>
      <c r="H597" s="18">
        <v>0</v>
      </c>
      <c r="I597" s="18">
        <v>0</v>
      </c>
      <c r="J597" s="55">
        <v>0</v>
      </c>
      <c r="K597" s="179">
        <v>0</v>
      </c>
      <c r="L597" s="18">
        <v>0</v>
      </c>
      <c r="M597" s="18">
        <v>0</v>
      </c>
      <c r="N597" s="190">
        <v>0</v>
      </c>
    </row>
    <row r="598" spans="2:14" ht="15.75" customHeight="1" x14ac:dyDescent="0.35">
      <c r="B598" s="592"/>
      <c r="C598" s="617"/>
      <c r="D598" s="105" t="s">
        <v>12</v>
      </c>
      <c r="E598" s="179">
        <v>0</v>
      </c>
      <c r="F598" s="18">
        <v>0</v>
      </c>
      <c r="G598" s="18">
        <v>0</v>
      </c>
      <c r="H598" s="18">
        <v>0</v>
      </c>
      <c r="I598" s="18">
        <v>0</v>
      </c>
      <c r="J598" s="55">
        <v>0</v>
      </c>
      <c r="K598" s="179">
        <v>0</v>
      </c>
      <c r="L598" s="18">
        <v>0</v>
      </c>
      <c r="M598" s="18">
        <v>0</v>
      </c>
      <c r="N598" s="190">
        <v>0</v>
      </c>
    </row>
    <row r="599" spans="2:14" ht="15.75" customHeight="1" thickBot="1" x14ac:dyDescent="0.4">
      <c r="B599" s="592"/>
      <c r="C599" s="616"/>
      <c r="D599" s="108" t="s">
        <v>13</v>
      </c>
      <c r="E599" s="183">
        <v>0</v>
      </c>
      <c r="F599" s="26">
        <v>0</v>
      </c>
      <c r="G599" s="26">
        <v>0</v>
      </c>
      <c r="H599" s="26">
        <v>0</v>
      </c>
      <c r="I599" s="26">
        <v>0</v>
      </c>
      <c r="J599" s="83">
        <v>0</v>
      </c>
      <c r="K599" s="183">
        <v>0</v>
      </c>
      <c r="L599" s="26">
        <v>0</v>
      </c>
      <c r="M599" s="26">
        <v>0</v>
      </c>
      <c r="N599" s="189">
        <v>0</v>
      </c>
    </row>
    <row r="600" spans="2:14" x14ac:dyDescent="0.35">
      <c r="B600" s="592"/>
      <c r="C600" s="615" t="s">
        <v>26</v>
      </c>
      <c r="D600" s="84" t="s">
        <v>7</v>
      </c>
      <c r="E600" s="179">
        <v>0</v>
      </c>
      <c r="F600" s="18">
        <v>0</v>
      </c>
      <c r="G600" s="18">
        <v>0</v>
      </c>
      <c r="H600" s="18">
        <v>0</v>
      </c>
      <c r="I600" s="18">
        <v>0</v>
      </c>
      <c r="J600" s="55">
        <v>0</v>
      </c>
      <c r="K600" s="179">
        <v>0</v>
      </c>
      <c r="L600" s="18">
        <v>0</v>
      </c>
      <c r="M600" s="18">
        <v>0</v>
      </c>
      <c r="N600" s="190">
        <v>0</v>
      </c>
    </row>
    <row r="601" spans="2:14" ht="16.5" customHeight="1" thickBot="1" x14ac:dyDescent="0.4">
      <c r="B601" s="592"/>
      <c r="C601" s="616"/>
      <c r="D601" s="85" t="s">
        <v>8</v>
      </c>
      <c r="E601" s="183">
        <v>0</v>
      </c>
      <c r="F601" s="26">
        <v>0</v>
      </c>
      <c r="G601" s="26">
        <v>0</v>
      </c>
      <c r="H601" s="26">
        <v>0</v>
      </c>
      <c r="I601" s="26">
        <v>0</v>
      </c>
      <c r="J601" s="83">
        <v>0</v>
      </c>
      <c r="K601" s="183">
        <v>0</v>
      </c>
      <c r="L601" s="26">
        <v>0</v>
      </c>
      <c r="M601" s="26">
        <v>0</v>
      </c>
      <c r="N601" s="189">
        <v>0</v>
      </c>
    </row>
    <row r="602" spans="2:14" ht="16.5" customHeight="1" x14ac:dyDescent="0.35">
      <c r="B602" s="592"/>
      <c r="C602" s="618" t="s">
        <v>123</v>
      </c>
      <c r="D602" s="176" t="s">
        <v>29</v>
      </c>
      <c r="E602" s="179">
        <v>0</v>
      </c>
      <c r="F602" s="18">
        <v>0</v>
      </c>
      <c r="G602" s="18">
        <v>0</v>
      </c>
      <c r="H602" s="18">
        <v>0</v>
      </c>
      <c r="I602" s="18">
        <v>0</v>
      </c>
      <c r="J602" s="55">
        <v>0</v>
      </c>
      <c r="K602" s="179">
        <v>0</v>
      </c>
      <c r="L602" s="18">
        <v>0</v>
      </c>
      <c r="M602" s="18">
        <v>0</v>
      </c>
      <c r="N602" s="190">
        <v>0</v>
      </c>
    </row>
    <row r="603" spans="2:14" ht="20.25" customHeight="1" thickBot="1" x14ac:dyDescent="0.4">
      <c r="B603" s="592"/>
      <c r="C603" s="619"/>
      <c r="D603" s="108" t="s">
        <v>30</v>
      </c>
      <c r="E603" s="183">
        <v>0</v>
      </c>
      <c r="F603" s="26">
        <v>0</v>
      </c>
      <c r="G603" s="26">
        <v>0</v>
      </c>
      <c r="H603" s="26">
        <v>0</v>
      </c>
      <c r="I603" s="26">
        <v>0</v>
      </c>
      <c r="J603" s="83">
        <v>0</v>
      </c>
      <c r="K603" s="183">
        <v>0</v>
      </c>
      <c r="L603" s="26">
        <v>0</v>
      </c>
      <c r="M603" s="26">
        <v>0</v>
      </c>
      <c r="N603" s="189">
        <v>0</v>
      </c>
    </row>
    <row r="604" spans="2:14" ht="16.5" customHeight="1" x14ac:dyDescent="0.35">
      <c r="B604" s="592"/>
      <c r="C604" s="620" t="s">
        <v>139</v>
      </c>
      <c r="D604" s="335" t="s">
        <v>140</v>
      </c>
      <c r="E604" s="179">
        <v>0</v>
      </c>
      <c r="F604" s="18">
        <v>0</v>
      </c>
      <c r="G604" s="18">
        <v>0</v>
      </c>
      <c r="H604" s="18">
        <v>0</v>
      </c>
      <c r="I604" s="18">
        <v>0</v>
      </c>
      <c r="J604" s="55">
        <v>0</v>
      </c>
      <c r="K604" s="179">
        <v>0</v>
      </c>
      <c r="L604" s="18">
        <v>0</v>
      </c>
      <c r="M604" s="18">
        <v>0</v>
      </c>
      <c r="N604" s="190">
        <v>0</v>
      </c>
    </row>
    <row r="605" spans="2:14" ht="15" customHeight="1" x14ac:dyDescent="0.35">
      <c r="B605" s="592"/>
      <c r="C605" s="621"/>
      <c r="D605" s="187" t="s">
        <v>141</v>
      </c>
      <c r="E605" s="179">
        <v>0</v>
      </c>
      <c r="F605" s="18">
        <v>0</v>
      </c>
      <c r="G605" s="18">
        <v>0</v>
      </c>
      <c r="H605" s="18">
        <v>0</v>
      </c>
      <c r="I605" s="18">
        <v>0</v>
      </c>
      <c r="J605" s="55">
        <v>0</v>
      </c>
      <c r="K605" s="179">
        <v>0</v>
      </c>
      <c r="L605" s="18">
        <v>0</v>
      </c>
      <c r="M605" s="18">
        <v>0</v>
      </c>
      <c r="N605" s="190">
        <v>0</v>
      </c>
    </row>
    <row r="606" spans="2:14" ht="13.9" thickBot="1" x14ac:dyDescent="0.4">
      <c r="B606" s="592"/>
      <c r="C606" s="622"/>
      <c r="D606" s="108" t="s">
        <v>57</v>
      </c>
      <c r="E606" s="183">
        <v>0</v>
      </c>
      <c r="F606" s="26">
        <v>0</v>
      </c>
      <c r="G606" s="26">
        <v>0</v>
      </c>
      <c r="H606" s="26">
        <v>0</v>
      </c>
      <c r="I606" s="26">
        <v>0</v>
      </c>
      <c r="J606" s="83">
        <v>0</v>
      </c>
      <c r="K606" s="183">
        <v>0</v>
      </c>
      <c r="L606" s="26">
        <v>0</v>
      </c>
      <c r="M606" s="26">
        <v>0</v>
      </c>
      <c r="N606" s="189">
        <v>0</v>
      </c>
    </row>
    <row r="607" spans="2:14" ht="15.75" customHeight="1" x14ac:dyDescent="0.35">
      <c r="B607" s="592"/>
      <c r="C607" s="615" t="s">
        <v>142</v>
      </c>
      <c r="D607" s="86" t="s">
        <v>143</v>
      </c>
      <c r="E607" s="179">
        <v>0</v>
      </c>
      <c r="F607" s="18">
        <v>0</v>
      </c>
      <c r="G607" s="18">
        <v>0</v>
      </c>
      <c r="H607" s="18">
        <v>0</v>
      </c>
      <c r="I607" s="18">
        <v>0</v>
      </c>
      <c r="J607" s="55">
        <v>0</v>
      </c>
      <c r="K607" s="179">
        <v>0</v>
      </c>
      <c r="L607" s="18">
        <v>0</v>
      </c>
      <c r="M607" s="18">
        <v>0</v>
      </c>
      <c r="N607" s="190">
        <v>0</v>
      </c>
    </row>
    <row r="608" spans="2:14" ht="17.25" customHeight="1" x14ac:dyDescent="0.35">
      <c r="B608" s="592"/>
      <c r="C608" s="621"/>
      <c r="D608" s="90" t="s">
        <v>144</v>
      </c>
      <c r="E608" s="179">
        <v>0</v>
      </c>
      <c r="F608" s="18">
        <v>0</v>
      </c>
      <c r="G608" s="18">
        <v>0</v>
      </c>
      <c r="H608" s="18">
        <v>0</v>
      </c>
      <c r="I608" s="18">
        <v>0</v>
      </c>
      <c r="J608" s="55">
        <v>0</v>
      </c>
      <c r="K608" s="179">
        <v>0</v>
      </c>
      <c r="L608" s="18">
        <v>0</v>
      </c>
      <c r="M608" s="18">
        <v>0</v>
      </c>
      <c r="N608" s="190">
        <v>0</v>
      </c>
    </row>
    <row r="609" spans="2:14" ht="17.25" customHeight="1" x14ac:dyDescent="0.35">
      <c r="B609" s="592"/>
      <c r="C609" s="621"/>
      <c r="D609" s="90" t="s">
        <v>145</v>
      </c>
      <c r="E609" s="179">
        <v>0</v>
      </c>
      <c r="F609" s="18">
        <v>0</v>
      </c>
      <c r="G609" s="18">
        <v>0</v>
      </c>
      <c r="H609" s="18">
        <v>0</v>
      </c>
      <c r="I609" s="18">
        <v>0</v>
      </c>
      <c r="J609" s="55">
        <v>0</v>
      </c>
      <c r="K609" s="179">
        <v>0</v>
      </c>
      <c r="L609" s="18">
        <v>0</v>
      </c>
      <c r="M609" s="18">
        <v>0</v>
      </c>
      <c r="N609" s="190">
        <v>0</v>
      </c>
    </row>
    <row r="610" spans="2:14" ht="20.25" customHeight="1" x14ac:dyDescent="0.35">
      <c r="B610" s="592"/>
      <c r="C610" s="621"/>
      <c r="D610" s="90" t="s">
        <v>57</v>
      </c>
      <c r="E610" s="179">
        <v>0</v>
      </c>
      <c r="F610" s="18">
        <v>0</v>
      </c>
      <c r="G610" s="18">
        <v>0</v>
      </c>
      <c r="H610" s="18">
        <v>0</v>
      </c>
      <c r="I610" s="18">
        <v>0</v>
      </c>
      <c r="J610" s="55">
        <v>0</v>
      </c>
      <c r="K610" s="179">
        <v>0</v>
      </c>
      <c r="L610" s="18">
        <v>0</v>
      </c>
      <c r="M610" s="18">
        <v>0</v>
      </c>
      <c r="N610" s="190">
        <v>0</v>
      </c>
    </row>
    <row r="611" spans="2:14" ht="16.5" customHeight="1" thickBot="1" x14ac:dyDescent="0.4">
      <c r="B611" s="592"/>
      <c r="C611" s="616"/>
      <c r="D611" s="88" t="s">
        <v>146</v>
      </c>
      <c r="E611" s="183">
        <v>0</v>
      </c>
      <c r="F611" s="26">
        <v>0</v>
      </c>
      <c r="G611" s="26">
        <v>0</v>
      </c>
      <c r="H611" s="26">
        <v>0</v>
      </c>
      <c r="I611" s="26">
        <v>0</v>
      </c>
      <c r="J611" s="83">
        <v>0</v>
      </c>
      <c r="K611" s="183">
        <v>0</v>
      </c>
      <c r="L611" s="26">
        <v>0</v>
      </c>
      <c r="M611" s="26">
        <v>0</v>
      </c>
      <c r="N611" s="189">
        <v>0</v>
      </c>
    </row>
    <row r="612" spans="2:14" x14ac:dyDescent="0.35">
      <c r="B612" s="592"/>
      <c r="C612" s="615" t="s">
        <v>135</v>
      </c>
      <c r="D612" s="90" t="s">
        <v>126</v>
      </c>
      <c r="E612" s="179">
        <v>0</v>
      </c>
      <c r="F612" s="18">
        <v>0</v>
      </c>
      <c r="G612" s="18">
        <v>0</v>
      </c>
      <c r="H612" s="18">
        <v>0</v>
      </c>
      <c r="I612" s="18">
        <v>0</v>
      </c>
      <c r="J612" s="55">
        <v>0</v>
      </c>
      <c r="K612" s="179">
        <v>0</v>
      </c>
      <c r="L612" s="18">
        <v>0</v>
      </c>
      <c r="M612" s="18">
        <v>0</v>
      </c>
      <c r="N612" s="190">
        <v>0</v>
      </c>
    </row>
    <row r="613" spans="2:14" x14ac:dyDescent="0.35">
      <c r="B613" s="592"/>
      <c r="C613" s="617"/>
      <c r="D613" s="90" t="s">
        <v>127</v>
      </c>
      <c r="E613" s="179">
        <v>0</v>
      </c>
      <c r="F613" s="18">
        <v>0</v>
      </c>
      <c r="G613" s="18">
        <v>0</v>
      </c>
      <c r="H613" s="18">
        <v>0</v>
      </c>
      <c r="I613" s="18">
        <v>0</v>
      </c>
      <c r="J613" s="55">
        <v>0</v>
      </c>
      <c r="K613" s="179">
        <v>0</v>
      </c>
      <c r="L613" s="18">
        <v>0</v>
      </c>
      <c r="M613" s="18">
        <v>0</v>
      </c>
      <c r="N613" s="190">
        <v>0</v>
      </c>
    </row>
    <row r="614" spans="2:14" ht="18.75" customHeight="1" thickBot="1" x14ac:dyDescent="0.4">
      <c r="B614" s="592"/>
      <c r="C614" s="619"/>
      <c r="D614" s="88" t="s">
        <v>128</v>
      </c>
      <c r="E614" s="183">
        <v>0</v>
      </c>
      <c r="F614" s="26">
        <v>0</v>
      </c>
      <c r="G614" s="26">
        <v>0</v>
      </c>
      <c r="H614" s="26">
        <v>0</v>
      </c>
      <c r="I614" s="26">
        <v>0</v>
      </c>
      <c r="J614" s="83">
        <v>0</v>
      </c>
      <c r="K614" s="183">
        <v>0</v>
      </c>
      <c r="L614" s="26">
        <v>0</v>
      </c>
      <c r="M614" s="26">
        <v>0</v>
      </c>
      <c r="N614" s="189">
        <v>0</v>
      </c>
    </row>
    <row r="615" spans="2:14" ht="20.25" customHeight="1" x14ac:dyDescent="0.35">
      <c r="B615" s="592"/>
      <c r="C615" s="620" t="s">
        <v>150</v>
      </c>
      <c r="D615" s="89" t="s">
        <v>148</v>
      </c>
      <c r="E615" s="179">
        <v>0</v>
      </c>
      <c r="F615" s="18">
        <v>0</v>
      </c>
      <c r="G615" s="18">
        <v>0</v>
      </c>
      <c r="H615" s="18">
        <v>0</v>
      </c>
      <c r="I615" s="18">
        <v>0</v>
      </c>
      <c r="J615" s="55">
        <v>0</v>
      </c>
      <c r="K615" s="179">
        <v>0</v>
      </c>
      <c r="L615" s="18">
        <v>0</v>
      </c>
      <c r="M615" s="18">
        <v>0</v>
      </c>
      <c r="N615" s="190">
        <v>0</v>
      </c>
    </row>
    <row r="616" spans="2:14" ht="17.100000000000001" customHeight="1" thickBot="1" x14ac:dyDescent="0.4">
      <c r="B616" s="592"/>
      <c r="C616" s="622"/>
      <c r="D616" s="88" t="s">
        <v>149</v>
      </c>
      <c r="E616" s="183">
        <v>0</v>
      </c>
      <c r="F616" s="26">
        <v>0</v>
      </c>
      <c r="G616" s="26">
        <v>0</v>
      </c>
      <c r="H616" s="26">
        <v>0</v>
      </c>
      <c r="I616" s="26">
        <v>0</v>
      </c>
      <c r="J616" s="83">
        <v>0</v>
      </c>
      <c r="K616" s="183">
        <v>0</v>
      </c>
      <c r="L616" s="26">
        <v>0</v>
      </c>
      <c r="M616" s="26">
        <v>0</v>
      </c>
      <c r="N616" s="189">
        <v>0</v>
      </c>
    </row>
    <row r="617" spans="2:14" ht="20.25" customHeight="1" x14ac:dyDescent="0.35">
      <c r="B617" s="592"/>
      <c r="C617" s="620" t="s">
        <v>151</v>
      </c>
      <c r="D617" s="89" t="s">
        <v>29</v>
      </c>
      <c r="E617" s="179">
        <v>0</v>
      </c>
      <c r="F617" s="18">
        <v>0</v>
      </c>
      <c r="G617" s="18">
        <v>0</v>
      </c>
      <c r="H617" s="18">
        <v>0</v>
      </c>
      <c r="I617" s="18">
        <v>0</v>
      </c>
      <c r="J617" s="55">
        <v>0</v>
      </c>
      <c r="K617" s="179">
        <v>0</v>
      </c>
      <c r="L617" s="18">
        <v>0</v>
      </c>
      <c r="M617" s="18">
        <v>0</v>
      </c>
      <c r="N617" s="190">
        <v>0</v>
      </c>
    </row>
    <row r="618" spans="2:14" ht="20.25" customHeight="1" thickBot="1" x14ac:dyDescent="0.4">
      <c r="B618" s="592"/>
      <c r="C618" s="622"/>
      <c r="D618" s="88" t="s">
        <v>30</v>
      </c>
      <c r="E618" s="183">
        <v>0</v>
      </c>
      <c r="F618" s="26">
        <v>0</v>
      </c>
      <c r="G618" s="26">
        <v>0</v>
      </c>
      <c r="H618" s="26">
        <v>0</v>
      </c>
      <c r="I618" s="26">
        <v>0</v>
      </c>
      <c r="J618" s="83">
        <v>0</v>
      </c>
      <c r="K618" s="183">
        <v>0</v>
      </c>
      <c r="L618" s="26">
        <v>0</v>
      </c>
      <c r="M618" s="26">
        <v>0</v>
      </c>
      <c r="N618" s="189">
        <v>0</v>
      </c>
    </row>
    <row r="619" spans="2:14" ht="20.25" customHeight="1" x14ac:dyDescent="0.35">
      <c r="B619" s="592"/>
      <c r="C619" s="620" t="s">
        <v>181</v>
      </c>
      <c r="D619" s="191">
        <v>3</v>
      </c>
      <c r="E619" s="179">
        <v>0</v>
      </c>
      <c r="F619" s="18">
        <v>0</v>
      </c>
      <c r="G619" s="18">
        <v>0</v>
      </c>
      <c r="H619" s="18">
        <v>0</v>
      </c>
      <c r="I619" s="18">
        <v>0</v>
      </c>
      <c r="J619" s="55">
        <v>0</v>
      </c>
      <c r="K619" s="179">
        <v>0</v>
      </c>
      <c r="L619" s="18">
        <v>0</v>
      </c>
      <c r="M619" s="18">
        <v>0</v>
      </c>
      <c r="N619" s="190">
        <v>0</v>
      </c>
    </row>
    <row r="620" spans="2:14" ht="19.5" customHeight="1" x14ac:dyDescent="0.35">
      <c r="B620" s="592"/>
      <c r="C620" s="621"/>
      <c r="D620" s="192">
        <v>4</v>
      </c>
      <c r="E620" s="179">
        <v>0</v>
      </c>
      <c r="F620" s="18">
        <v>0</v>
      </c>
      <c r="G620" s="18">
        <v>0</v>
      </c>
      <c r="H620" s="18">
        <v>0</v>
      </c>
      <c r="I620" s="18">
        <v>0</v>
      </c>
      <c r="J620" s="55">
        <v>0</v>
      </c>
      <c r="K620" s="179">
        <v>0</v>
      </c>
      <c r="L620" s="18">
        <v>0</v>
      </c>
      <c r="M620" s="18">
        <v>0</v>
      </c>
      <c r="N620" s="190">
        <v>0</v>
      </c>
    </row>
    <row r="621" spans="2:14" ht="19.5" customHeight="1" x14ac:dyDescent="0.35">
      <c r="B621" s="592"/>
      <c r="C621" s="621"/>
      <c r="D621" s="192">
        <v>5</v>
      </c>
      <c r="E621" s="179">
        <v>0</v>
      </c>
      <c r="F621" s="18">
        <v>0</v>
      </c>
      <c r="G621" s="18">
        <v>0</v>
      </c>
      <c r="H621" s="18">
        <v>0</v>
      </c>
      <c r="I621" s="18">
        <v>0</v>
      </c>
      <c r="J621" s="55">
        <v>0</v>
      </c>
      <c r="K621" s="179">
        <v>0</v>
      </c>
      <c r="L621" s="18">
        <v>0</v>
      </c>
      <c r="M621" s="18">
        <v>0</v>
      </c>
      <c r="N621" s="190">
        <v>0</v>
      </c>
    </row>
    <row r="622" spans="2:14" ht="19.5" customHeight="1" x14ac:dyDescent="0.35">
      <c r="B622" s="592"/>
      <c r="C622" s="621"/>
      <c r="D622" s="193">
        <v>6</v>
      </c>
      <c r="E622" s="179">
        <v>0</v>
      </c>
      <c r="F622" s="18">
        <v>0</v>
      </c>
      <c r="G622" s="18">
        <v>0</v>
      </c>
      <c r="H622" s="18">
        <v>0</v>
      </c>
      <c r="I622" s="18">
        <v>0</v>
      </c>
      <c r="J622" s="55">
        <v>0</v>
      </c>
      <c r="K622" s="179">
        <v>0</v>
      </c>
      <c r="L622" s="18">
        <v>0</v>
      </c>
      <c r="M622" s="18">
        <v>0</v>
      </c>
      <c r="N622" s="190">
        <v>0</v>
      </c>
    </row>
    <row r="623" spans="2:14" ht="15.75" customHeight="1" thickBot="1" x14ac:dyDescent="0.4">
      <c r="B623" s="592"/>
      <c r="C623" s="622"/>
      <c r="D623" s="187">
        <v>7</v>
      </c>
      <c r="E623" s="183">
        <v>0</v>
      </c>
      <c r="F623" s="26">
        <v>0</v>
      </c>
      <c r="G623" s="26">
        <v>0</v>
      </c>
      <c r="H623" s="26">
        <v>0</v>
      </c>
      <c r="I623" s="26">
        <v>0</v>
      </c>
      <c r="J623" s="83">
        <v>0</v>
      </c>
      <c r="K623" s="183">
        <v>0</v>
      </c>
      <c r="L623" s="26">
        <v>0</v>
      </c>
      <c r="M623" s="26">
        <v>0</v>
      </c>
      <c r="N623" s="189">
        <v>0</v>
      </c>
    </row>
    <row r="624" spans="2:14" ht="15.75" customHeight="1" x14ac:dyDescent="0.35">
      <c r="B624" s="592"/>
      <c r="C624" s="615" t="s">
        <v>152</v>
      </c>
      <c r="D624" s="86" t="s">
        <v>130</v>
      </c>
      <c r="E624" s="179">
        <v>0</v>
      </c>
      <c r="F624" s="18">
        <v>0</v>
      </c>
      <c r="G624" s="18">
        <v>0</v>
      </c>
      <c r="H624" s="18">
        <v>0</v>
      </c>
      <c r="I624" s="18">
        <v>0</v>
      </c>
      <c r="J624" s="55">
        <v>0</v>
      </c>
      <c r="K624" s="179">
        <v>0</v>
      </c>
      <c r="L624" s="18">
        <v>0</v>
      </c>
      <c r="M624" s="18">
        <v>0</v>
      </c>
      <c r="N624" s="190">
        <v>0</v>
      </c>
    </row>
    <row r="625" spans="1:53" ht="20.25" customHeight="1" x14ac:dyDescent="0.35">
      <c r="B625" s="592"/>
      <c r="C625" s="621"/>
      <c r="D625" s="90" t="s">
        <v>131</v>
      </c>
      <c r="E625" s="179">
        <v>0</v>
      </c>
      <c r="F625" s="18">
        <v>0</v>
      </c>
      <c r="G625" s="18">
        <v>0</v>
      </c>
      <c r="H625" s="18">
        <v>0</v>
      </c>
      <c r="I625" s="18">
        <v>0</v>
      </c>
      <c r="J625" s="55">
        <v>0</v>
      </c>
      <c r="K625" s="179">
        <v>0</v>
      </c>
      <c r="L625" s="18">
        <v>0</v>
      </c>
      <c r="M625" s="18">
        <v>0</v>
      </c>
      <c r="N625" s="190">
        <v>0</v>
      </c>
    </row>
    <row r="626" spans="1:53" ht="20.25" customHeight="1" x14ac:dyDescent="0.35">
      <c r="B626" s="592"/>
      <c r="C626" s="621"/>
      <c r="D626" s="90" t="s">
        <v>132</v>
      </c>
      <c r="E626" s="179">
        <v>0</v>
      </c>
      <c r="F626" s="18">
        <v>0</v>
      </c>
      <c r="G626" s="18">
        <v>0</v>
      </c>
      <c r="H626" s="18">
        <v>0</v>
      </c>
      <c r="I626" s="18">
        <v>0</v>
      </c>
      <c r="J626" s="55">
        <v>0</v>
      </c>
      <c r="K626" s="179">
        <v>0</v>
      </c>
      <c r="L626" s="18">
        <v>0</v>
      </c>
      <c r="M626" s="18">
        <v>0</v>
      </c>
      <c r="N626" s="190">
        <v>0</v>
      </c>
    </row>
    <row r="627" spans="1:53" ht="18.75" customHeight="1" x14ac:dyDescent="0.35">
      <c r="B627" s="592"/>
      <c r="C627" s="621"/>
      <c r="D627" s="90" t="s">
        <v>133</v>
      </c>
      <c r="E627" s="179">
        <v>0</v>
      </c>
      <c r="F627" s="18">
        <v>0</v>
      </c>
      <c r="G627" s="18">
        <v>0</v>
      </c>
      <c r="H627" s="18">
        <v>0</v>
      </c>
      <c r="I627" s="18">
        <v>0</v>
      </c>
      <c r="J627" s="55">
        <v>0</v>
      </c>
      <c r="K627" s="179">
        <v>0</v>
      </c>
      <c r="L627" s="18">
        <v>0</v>
      </c>
      <c r="M627" s="18">
        <v>0</v>
      </c>
      <c r="N627" s="190">
        <v>0</v>
      </c>
    </row>
    <row r="628" spans="1:53" ht="21.75" customHeight="1" thickBot="1" x14ac:dyDescent="0.4">
      <c r="B628" s="593"/>
      <c r="C628" s="616"/>
      <c r="D628" s="88" t="s">
        <v>134</v>
      </c>
      <c r="E628" s="183">
        <v>0</v>
      </c>
      <c r="F628" s="26">
        <v>0</v>
      </c>
      <c r="G628" s="26">
        <v>0</v>
      </c>
      <c r="H628" s="26">
        <v>0</v>
      </c>
      <c r="I628" s="26">
        <v>0</v>
      </c>
      <c r="J628" s="83">
        <v>0</v>
      </c>
      <c r="K628" s="183">
        <v>0</v>
      </c>
      <c r="L628" s="26">
        <v>0</v>
      </c>
      <c r="M628" s="26">
        <v>0</v>
      </c>
      <c r="N628" s="189">
        <v>0</v>
      </c>
    </row>
    <row r="629" spans="1:53" s="270" customFormat="1" ht="13.5" customHeight="1" thickBot="1" x14ac:dyDescent="0.4">
      <c r="A629" s="264"/>
      <c r="B629" s="266"/>
      <c r="C629" s="267"/>
      <c r="D629" s="267"/>
      <c r="E629" s="268"/>
      <c r="F629" s="268"/>
      <c r="G629" s="268"/>
      <c r="H629" s="268"/>
      <c r="I629" s="268"/>
      <c r="J629" s="268"/>
      <c r="K629" s="268"/>
      <c r="L629" s="269"/>
      <c r="M629" s="268"/>
      <c r="N629" s="268"/>
      <c r="O629" s="264"/>
      <c r="P629" s="264"/>
      <c r="Q629" s="264"/>
      <c r="R629" s="264"/>
      <c r="S629" s="264"/>
      <c r="T629" s="264"/>
      <c r="U629" s="264"/>
      <c r="V629" s="264"/>
      <c r="W629" s="264"/>
      <c r="X629" s="264"/>
      <c r="Y629" s="264"/>
      <c r="Z629" s="264"/>
      <c r="AA629" s="264"/>
      <c r="AB629" s="264"/>
      <c r="AC629" s="264"/>
      <c r="AD629" s="264"/>
      <c r="AE629" s="264"/>
      <c r="AF629" s="264"/>
      <c r="AG629" s="264"/>
      <c r="AH629" s="264"/>
      <c r="AI629" s="264"/>
      <c r="AJ629" s="264"/>
      <c r="AK629" s="264"/>
      <c r="AL629" s="264"/>
      <c r="AM629" s="264"/>
      <c r="AN629" s="264"/>
      <c r="AO629" s="264"/>
      <c r="AP629" s="264"/>
      <c r="AQ629" s="264"/>
      <c r="AR629" s="264"/>
      <c r="AS629" s="264"/>
      <c r="AT629" s="264"/>
      <c r="AU629" s="264"/>
      <c r="AV629" s="264"/>
      <c r="AW629" s="264"/>
      <c r="AX629" s="264"/>
      <c r="AY629" s="264"/>
      <c r="AZ629" s="264"/>
      <c r="BA629" s="264"/>
    </row>
    <row r="630" spans="1:53" ht="57.6" customHeight="1" thickBot="1" x14ac:dyDescent="0.55000000000000004">
      <c r="B630" s="205" t="s">
        <v>9</v>
      </c>
      <c r="C630" s="205" t="s">
        <v>51</v>
      </c>
      <c r="D630" s="208" t="s">
        <v>52</v>
      </c>
      <c r="E630" s="73" t="s">
        <v>192</v>
      </c>
      <c r="F630" s="7" t="s">
        <v>193</v>
      </c>
      <c r="G630" s="7" t="s">
        <v>194</v>
      </c>
      <c r="H630" s="7" t="s">
        <v>195</v>
      </c>
      <c r="I630" s="7" t="s">
        <v>196</v>
      </c>
      <c r="J630" s="8" t="s">
        <v>197</v>
      </c>
      <c r="K630" s="74" t="s">
        <v>23</v>
      </c>
      <c r="L630" s="75" t="s">
        <v>21</v>
      </c>
      <c r="M630" s="74" t="s">
        <v>22</v>
      </c>
      <c r="N630" s="8" t="s">
        <v>24</v>
      </c>
    </row>
    <row r="631" spans="1:53" ht="21.6" customHeight="1" thickBot="1" x14ac:dyDescent="0.4">
      <c r="B631" s="591" t="s">
        <v>237</v>
      </c>
      <c r="C631" s="116" t="s">
        <v>205</v>
      </c>
      <c r="D631" s="117" t="s">
        <v>204</v>
      </c>
      <c r="E631" s="129" t="e">
        <f>SUM(E632:E633)/0*100</f>
        <v>#DIV/0!</v>
      </c>
      <c r="F631" s="131" t="e">
        <f t="shared" ref="F631:H631" si="18">SUM(F632:F633)/0*100</f>
        <v>#DIV/0!</v>
      </c>
      <c r="G631" s="382" t="e">
        <f t="shared" si="18"/>
        <v>#DIV/0!</v>
      </c>
      <c r="H631" s="169" t="e">
        <f t="shared" si="18"/>
        <v>#DIV/0!</v>
      </c>
      <c r="I631" s="130">
        <f>SUM(I632:I633)/1*100</f>
        <v>100</v>
      </c>
      <c r="J631" s="185">
        <f>SUM(J632:J633)/2*100</f>
        <v>100</v>
      </c>
      <c r="K631" s="168">
        <f t="shared" ref="K631:N631" si="19">SUM(K632:K633)/2*100</f>
        <v>0</v>
      </c>
      <c r="L631" s="382">
        <f t="shared" si="19"/>
        <v>100</v>
      </c>
      <c r="M631" s="194">
        <f t="shared" si="19"/>
        <v>0</v>
      </c>
      <c r="N631" s="185">
        <f t="shared" si="19"/>
        <v>100</v>
      </c>
    </row>
    <row r="632" spans="1:53" ht="15" customHeight="1" x14ac:dyDescent="0.35">
      <c r="B632" s="592"/>
      <c r="C632" s="615" t="s">
        <v>156</v>
      </c>
      <c r="D632" s="195" t="s">
        <v>251</v>
      </c>
      <c r="E632" s="48">
        <v>0</v>
      </c>
      <c r="F632" s="18">
        <v>0</v>
      </c>
      <c r="G632" s="18">
        <v>0</v>
      </c>
      <c r="H632" s="18">
        <v>0</v>
      </c>
      <c r="I632" s="18">
        <v>1</v>
      </c>
      <c r="J632" s="19">
        <v>2</v>
      </c>
      <c r="K632" s="48">
        <v>0</v>
      </c>
      <c r="L632" s="18">
        <v>2</v>
      </c>
      <c r="M632" s="18"/>
      <c r="N632" s="19">
        <v>2</v>
      </c>
    </row>
    <row r="633" spans="1:53" ht="15.75" customHeight="1" thickBot="1" x14ac:dyDescent="0.4">
      <c r="B633" s="592"/>
      <c r="C633" s="616"/>
      <c r="D633" s="77" t="s">
        <v>252</v>
      </c>
      <c r="E633" s="24">
        <v>0</v>
      </c>
      <c r="F633" s="22">
        <v>0</v>
      </c>
      <c r="G633" s="22">
        <v>0</v>
      </c>
      <c r="H633" s="22">
        <v>0</v>
      </c>
      <c r="I633" s="22">
        <v>0</v>
      </c>
      <c r="J633" s="61">
        <v>0</v>
      </c>
      <c r="K633" s="24">
        <v>0</v>
      </c>
      <c r="L633" s="22">
        <v>0</v>
      </c>
      <c r="M633" s="22">
        <v>0</v>
      </c>
      <c r="N633" s="61">
        <v>0</v>
      </c>
    </row>
    <row r="634" spans="1:53" ht="24" customHeight="1" x14ac:dyDescent="0.35">
      <c r="B634" s="592"/>
      <c r="C634" s="615" t="s">
        <v>157</v>
      </c>
      <c r="D634" s="84" t="s">
        <v>7</v>
      </c>
      <c r="E634" s="16">
        <v>0</v>
      </c>
      <c r="F634" s="14">
        <v>0</v>
      </c>
      <c r="G634" s="14">
        <v>0</v>
      </c>
      <c r="H634" s="14">
        <v>0</v>
      </c>
      <c r="I634" s="14">
        <v>0</v>
      </c>
      <c r="J634" s="32">
        <v>0</v>
      </c>
      <c r="K634" s="16">
        <v>0</v>
      </c>
      <c r="L634" s="14">
        <v>0</v>
      </c>
      <c r="M634" s="14">
        <v>0</v>
      </c>
      <c r="N634" s="32">
        <v>0</v>
      </c>
    </row>
    <row r="635" spans="1:53" ht="24.75" customHeight="1" thickBot="1" x14ac:dyDescent="0.4">
      <c r="B635" s="592"/>
      <c r="C635" s="616"/>
      <c r="D635" s="85" t="s">
        <v>8</v>
      </c>
      <c r="E635" s="45">
        <v>0</v>
      </c>
      <c r="F635" s="26">
        <v>0</v>
      </c>
      <c r="G635" s="26">
        <v>0</v>
      </c>
      <c r="H635" s="26">
        <v>0</v>
      </c>
      <c r="I635" s="26">
        <v>1</v>
      </c>
      <c r="J635" s="27">
        <v>2</v>
      </c>
      <c r="K635" s="45">
        <v>0</v>
      </c>
      <c r="L635" s="26">
        <v>2</v>
      </c>
      <c r="M635" s="26"/>
      <c r="N635" s="27">
        <v>2</v>
      </c>
    </row>
    <row r="636" spans="1:53" ht="15" customHeight="1" x14ac:dyDescent="0.35">
      <c r="B636" s="592"/>
      <c r="C636" s="620" t="s">
        <v>139</v>
      </c>
      <c r="D636" s="196" t="s">
        <v>158</v>
      </c>
      <c r="E636" s="48">
        <v>0</v>
      </c>
      <c r="F636" s="18">
        <v>0</v>
      </c>
      <c r="G636" s="18">
        <v>0</v>
      </c>
      <c r="H636" s="18">
        <v>0</v>
      </c>
      <c r="I636" s="18">
        <v>0</v>
      </c>
      <c r="J636" s="19">
        <v>0</v>
      </c>
      <c r="K636" s="48">
        <v>0</v>
      </c>
      <c r="L636" s="18">
        <v>0</v>
      </c>
      <c r="M636" s="18">
        <v>0</v>
      </c>
      <c r="N636" s="19">
        <v>0</v>
      </c>
    </row>
    <row r="637" spans="1:53" ht="17.25" customHeight="1" x14ac:dyDescent="0.35">
      <c r="B637" s="592"/>
      <c r="C637" s="621"/>
      <c r="D637" s="187" t="s">
        <v>144</v>
      </c>
      <c r="E637" s="37">
        <v>0</v>
      </c>
      <c r="F637" s="35">
        <v>0</v>
      </c>
      <c r="G637" s="35">
        <v>0</v>
      </c>
      <c r="H637" s="35">
        <v>0</v>
      </c>
      <c r="I637" s="35">
        <v>0</v>
      </c>
      <c r="J637" s="39">
        <v>0</v>
      </c>
      <c r="K637" s="37">
        <v>0</v>
      </c>
      <c r="L637" s="35">
        <v>0</v>
      </c>
      <c r="M637" s="35">
        <v>0</v>
      </c>
      <c r="N637" s="39">
        <v>0</v>
      </c>
    </row>
    <row r="638" spans="1:53" ht="19.5" customHeight="1" x14ac:dyDescent="0.35">
      <c r="B638" s="592"/>
      <c r="C638" s="621"/>
      <c r="D638" s="187" t="s">
        <v>159</v>
      </c>
      <c r="E638" s="37">
        <v>0</v>
      </c>
      <c r="F638" s="35">
        <v>0</v>
      </c>
      <c r="G638" s="35">
        <v>0</v>
      </c>
      <c r="H638" s="35">
        <v>0</v>
      </c>
      <c r="I638" s="35">
        <v>0</v>
      </c>
      <c r="J638" s="39">
        <v>0</v>
      </c>
      <c r="K638" s="37">
        <v>0</v>
      </c>
      <c r="L638" s="35">
        <v>0</v>
      </c>
      <c r="M638" s="35">
        <v>0</v>
      </c>
      <c r="N638" s="39">
        <v>0</v>
      </c>
    </row>
    <row r="639" spans="1:53" ht="15.75" customHeight="1" x14ac:dyDescent="0.35">
      <c r="B639" s="592"/>
      <c r="C639" s="621"/>
      <c r="D639" s="187" t="s">
        <v>57</v>
      </c>
      <c r="E639" s="37">
        <v>0</v>
      </c>
      <c r="F639" s="35">
        <v>0</v>
      </c>
      <c r="G639" s="35">
        <v>0</v>
      </c>
      <c r="H639" s="35">
        <v>0</v>
      </c>
      <c r="I639" s="35">
        <v>0</v>
      </c>
      <c r="J639" s="39">
        <v>0</v>
      </c>
      <c r="K639" s="37">
        <v>0</v>
      </c>
      <c r="L639" s="35">
        <v>0</v>
      </c>
      <c r="M639" s="35">
        <v>0</v>
      </c>
      <c r="N639" s="39">
        <v>0</v>
      </c>
    </row>
    <row r="640" spans="1:53" ht="13.9" thickBot="1" x14ac:dyDescent="0.4">
      <c r="B640" s="592"/>
      <c r="C640" s="622"/>
      <c r="D640" s="108" t="s">
        <v>160</v>
      </c>
      <c r="E640" s="45">
        <v>0</v>
      </c>
      <c r="F640" s="26">
        <v>0</v>
      </c>
      <c r="G640" s="26">
        <v>0</v>
      </c>
      <c r="H640" s="26">
        <v>0</v>
      </c>
      <c r="I640" s="26">
        <v>0</v>
      </c>
      <c r="J640" s="27">
        <v>0</v>
      </c>
      <c r="K640" s="45">
        <v>0</v>
      </c>
      <c r="L640" s="26">
        <v>0</v>
      </c>
      <c r="M640" s="26">
        <v>0</v>
      </c>
      <c r="N640" s="27">
        <v>0</v>
      </c>
    </row>
    <row r="641" spans="2:14" ht="15.75" customHeight="1" x14ac:dyDescent="0.35">
      <c r="B641" s="592"/>
      <c r="C641" s="615" t="s">
        <v>161</v>
      </c>
      <c r="D641" s="86" t="s">
        <v>29</v>
      </c>
      <c r="E641" s="55">
        <v>0</v>
      </c>
      <c r="F641" s="18">
        <v>0</v>
      </c>
      <c r="G641" s="18">
        <v>0</v>
      </c>
      <c r="H641" s="18">
        <v>0</v>
      </c>
      <c r="I641" s="18">
        <v>1</v>
      </c>
      <c r="J641" s="19">
        <v>1</v>
      </c>
      <c r="K641" s="55">
        <v>0</v>
      </c>
      <c r="L641" s="18">
        <v>1</v>
      </c>
      <c r="M641" s="18">
        <v>0</v>
      </c>
      <c r="N641" s="19">
        <v>1</v>
      </c>
    </row>
    <row r="642" spans="2:14" ht="16.5" customHeight="1" thickBot="1" x14ac:dyDescent="0.4">
      <c r="B642" s="592"/>
      <c r="C642" s="616"/>
      <c r="D642" s="88" t="s">
        <v>30</v>
      </c>
      <c r="E642" s="83">
        <v>0</v>
      </c>
      <c r="F642" s="26">
        <v>0</v>
      </c>
      <c r="G642" s="26">
        <v>0</v>
      </c>
      <c r="H642" s="26">
        <v>0</v>
      </c>
      <c r="I642" s="26">
        <v>0</v>
      </c>
      <c r="J642" s="27">
        <v>1</v>
      </c>
      <c r="K642" s="83">
        <v>0</v>
      </c>
      <c r="L642" s="26">
        <v>1</v>
      </c>
      <c r="M642" s="26">
        <v>0</v>
      </c>
      <c r="N642" s="27">
        <v>1</v>
      </c>
    </row>
    <row r="643" spans="2:14" x14ac:dyDescent="0.35">
      <c r="B643" s="592"/>
      <c r="C643" s="623" t="s">
        <v>172</v>
      </c>
      <c r="D643" s="90" t="s">
        <v>29</v>
      </c>
      <c r="E643" s="55">
        <v>0</v>
      </c>
      <c r="F643" s="18">
        <v>0</v>
      </c>
      <c r="G643" s="18">
        <v>0</v>
      </c>
      <c r="H643" s="18">
        <v>0</v>
      </c>
      <c r="I643" s="18">
        <v>0</v>
      </c>
      <c r="J643" s="19">
        <v>0</v>
      </c>
      <c r="K643" s="55">
        <v>0</v>
      </c>
      <c r="L643" s="18">
        <v>0</v>
      </c>
      <c r="M643" s="18">
        <v>0</v>
      </c>
      <c r="N643" s="19">
        <v>0</v>
      </c>
    </row>
    <row r="644" spans="2:14" ht="15.75" customHeight="1" thickBot="1" x14ac:dyDescent="0.4">
      <c r="B644" s="592"/>
      <c r="C644" s="624"/>
      <c r="D644" s="88" t="s">
        <v>30</v>
      </c>
      <c r="E644" s="45">
        <v>0</v>
      </c>
      <c r="F644" s="26">
        <v>0</v>
      </c>
      <c r="G644" s="26">
        <v>0</v>
      </c>
      <c r="H644" s="26">
        <v>0</v>
      </c>
      <c r="I644" s="26">
        <v>1</v>
      </c>
      <c r="J644" s="27">
        <v>2</v>
      </c>
      <c r="K644" s="45">
        <v>0</v>
      </c>
      <c r="L644" s="26">
        <v>2</v>
      </c>
      <c r="M644" s="26">
        <v>0</v>
      </c>
      <c r="N644" s="27">
        <v>2</v>
      </c>
    </row>
    <row r="645" spans="2:14" x14ac:dyDescent="0.35">
      <c r="B645" s="592"/>
      <c r="C645" s="623" t="s">
        <v>162</v>
      </c>
      <c r="D645" s="90" t="s">
        <v>29</v>
      </c>
      <c r="E645" s="55">
        <v>0</v>
      </c>
      <c r="F645" s="18">
        <v>0</v>
      </c>
      <c r="G645" s="18">
        <v>0</v>
      </c>
      <c r="H645" s="18">
        <v>0</v>
      </c>
      <c r="I645" s="18">
        <v>1</v>
      </c>
      <c r="J645" s="19">
        <v>1</v>
      </c>
      <c r="K645" s="55">
        <v>0</v>
      </c>
      <c r="L645" s="18">
        <v>1</v>
      </c>
      <c r="M645" s="18">
        <v>0</v>
      </c>
      <c r="N645" s="19">
        <v>1</v>
      </c>
    </row>
    <row r="646" spans="2:14" ht="15.75" customHeight="1" thickBot="1" x14ac:dyDescent="0.4">
      <c r="B646" s="592"/>
      <c r="C646" s="624"/>
      <c r="D646" s="88" t="s">
        <v>30</v>
      </c>
      <c r="E646" s="45">
        <v>0</v>
      </c>
      <c r="F646" s="26">
        <v>0</v>
      </c>
      <c r="G646" s="26">
        <v>0</v>
      </c>
      <c r="H646" s="26">
        <v>0</v>
      </c>
      <c r="I646" s="26">
        <v>0</v>
      </c>
      <c r="J646" s="27">
        <v>1</v>
      </c>
      <c r="K646" s="45">
        <v>0</v>
      </c>
      <c r="L646" s="26">
        <v>1</v>
      </c>
      <c r="M646" s="26">
        <v>0</v>
      </c>
      <c r="N646" s="27">
        <v>1</v>
      </c>
    </row>
    <row r="647" spans="2:14" x14ac:dyDescent="0.35">
      <c r="B647" s="592"/>
      <c r="C647" s="623" t="s">
        <v>163</v>
      </c>
      <c r="D647" s="90" t="s">
        <v>29</v>
      </c>
      <c r="E647" s="55">
        <v>0</v>
      </c>
      <c r="F647" s="18">
        <v>0</v>
      </c>
      <c r="G647" s="18">
        <v>0</v>
      </c>
      <c r="H647" s="18">
        <v>0</v>
      </c>
      <c r="I647" s="18">
        <v>1</v>
      </c>
      <c r="J647" s="19">
        <v>1</v>
      </c>
      <c r="K647" s="55">
        <v>0</v>
      </c>
      <c r="L647" s="18">
        <v>1</v>
      </c>
      <c r="M647" s="18">
        <v>0</v>
      </c>
      <c r="N647" s="19">
        <v>1</v>
      </c>
    </row>
    <row r="648" spans="2:14" ht="15.75" customHeight="1" thickBot="1" x14ac:dyDescent="0.4">
      <c r="B648" s="592"/>
      <c r="C648" s="624"/>
      <c r="D648" s="88" t="s">
        <v>30</v>
      </c>
      <c r="E648" s="45">
        <v>0</v>
      </c>
      <c r="F648" s="26">
        <v>0</v>
      </c>
      <c r="G648" s="26">
        <v>0</v>
      </c>
      <c r="H648" s="26">
        <v>0</v>
      </c>
      <c r="I648" s="26">
        <v>0</v>
      </c>
      <c r="J648" s="27">
        <v>1</v>
      </c>
      <c r="K648" s="45">
        <v>0</v>
      </c>
      <c r="L648" s="26">
        <v>1</v>
      </c>
      <c r="M648" s="26">
        <v>0</v>
      </c>
      <c r="N648" s="27">
        <v>1</v>
      </c>
    </row>
    <row r="649" spans="2:14" ht="20.25" customHeight="1" x14ac:dyDescent="0.35">
      <c r="B649" s="592"/>
      <c r="C649" s="620" t="s">
        <v>164</v>
      </c>
      <c r="D649" s="89" t="s">
        <v>0</v>
      </c>
      <c r="E649" s="55">
        <v>0</v>
      </c>
      <c r="F649" s="18">
        <v>0</v>
      </c>
      <c r="G649" s="18">
        <v>0</v>
      </c>
      <c r="H649" s="18">
        <v>0</v>
      </c>
      <c r="I649" s="18">
        <v>0</v>
      </c>
      <c r="J649" s="19">
        <v>0</v>
      </c>
      <c r="K649" s="55">
        <v>0</v>
      </c>
      <c r="L649" s="18">
        <v>0</v>
      </c>
      <c r="M649" s="18">
        <v>0</v>
      </c>
      <c r="N649" s="19">
        <v>0</v>
      </c>
    </row>
    <row r="650" spans="2:14" ht="15.75" customHeight="1" thickBot="1" x14ac:dyDescent="0.4">
      <c r="B650" s="592"/>
      <c r="C650" s="622"/>
      <c r="D650" s="88" t="s">
        <v>1</v>
      </c>
      <c r="E650" s="126">
        <v>0</v>
      </c>
      <c r="F650" s="26">
        <v>0</v>
      </c>
      <c r="G650" s="26">
        <v>0</v>
      </c>
      <c r="H650" s="26">
        <v>0</v>
      </c>
      <c r="I650" s="26">
        <v>0</v>
      </c>
      <c r="J650" s="27">
        <v>0</v>
      </c>
      <c r="K650" s="126">
        <v>0</v>
      </c>
      <c r="L650" s="26">
        <v>0</v>
      </c>
      <c r="M650" s="26">
        <v>0</v>
      </c>
      <c r="N650" s="27">
        <v>0</v>
      </c>
    </row>
    <row r="651" spans="2:14" ht="20.25" customHeight="1" x14ac:dyDescent="0.35">
      <c r="B651" s="592"/>
      <c r="C651" s="620" t="s">
        <v>165</v>
      </c>
      <c r="D651" s="197" t="s">
        <v>10</v>
      </c>
      <c r="E651" s="55">
        <v>0</v>
      </c>
      <c r="F651" s="18">
        <v>0</v>
      </c>
      <c r="G651" s="18">
        <v>0</v>
      </c>
      <c r="H651" s="18">
        <v>0</v>
      </c>
      <c r="I651" s="18">
        <v>0</v>
      </c>
      <c r="J651" s="19">
        <v>0</v>
      </c>
      <c r="K651" s="55">
        <v>0</v>
      </c>
      <c r="L651" s="18">
        <v>0</v>
      </c>
      <c r="M651" s="18">
        <v>0</v>
      </c>
      <c r="N651" s="19">
        <v>0</v>
      </c>
    </row>
    <row r="652" spans="2:14" ht="19.5" customHeight="1" x14ac:dyDescent="0.35">
      <c r="B652" s="592"/>
      <c r="C652" s="621"/>
      <c r="D652" s="81" t="s">
        <v>11</v>
      </c>
      <c r="E652" s="55">
        <v>0</v>
      </c>
      <c r="F652" s="18">
        <v>0</v>
      </c>
      <c r="G652" s="18">
        <v>0</v>
      </c>
      <c r="H652" s="18">
        <v>0</v>
      </c>
      <c r="I652" s="18">
        <v>0</v>
      </c>
      <c r="J652" s="19">
        <v>0</v>
      </c>
      <c r="K652" s="55">
        <v>0</v>
      </c>
      <c r="L652" s="18">
        <v>0</v>
      </c>
      <c r="M652" s="18">
        <v>0</v>
      </c>
      <c r="N652" s="19">
        <v>0</v>
      </c>
    </row>
    <row r="653" spans="2:14" ht="19.5" customHeight="1" x14ac:dyDescent="0.35">
      <c r="B653" s="592"/>
      <c r="C653" s="621"/>
      <c r="D653" s="81" t="s">
        <v>12</v>
      </c>
      <c r="E653" s="55">
        <v>0</v>
      </c>
      <c r="F653" s="18">
        <v>0</v>
      </c>
      <c r="G653" s="18">
        <v>0</v>
      </c>
      <c r="H653" s="18">
        <v>0</v>
      </c>
      <c r="I653" s="18">
        <v>0</v>
      </c>
      <c r="J653" s="19">
        <v>0</v>
      </c>
      <c r="K653" s="55">
        <v>0</v>
      </c>
      <c r="L653" s="18">
        <v>0</v>
      </c>
      <c r="M653" s="18">
        <v>0</v>
      </c>
      <c r="N653" s="19">
        <v>0</v>
      </c>
    </row>
    <row r="654" spans="2:14" ht="18.600000000000001" customHeight="1" thickBot="1" x14ac:dyDescent="0.4">
      <c r="B654" s="592"/>
      <c r="C654" s="622"/>
      <c r="D654" s="108" t="s">
        <v>13</v>
      </c>
      <c r="E654" s="126">
        <v>0</v>
      </c>
      <c r="F654" s="26">
        <v>0</v>
      </c>
      <c r="G654" s="26">
        <v>0</v>
      </c>
      <c r="H654" s="26">
        <v>0</v>
      </c>
      <c r="I654" s="26">
        <v>0</v>
      </c>
      <c r="J654" s="27">
        <v>0</v>
      </c>
      <c r="K654" s="126">
        <v>0</v>
      </c>
      <c r="L654" s="26">
        <v>0</v>
      </c>
      <c r="M654" s="26">
        <v>0</v>
      </c>
      <c r="N654" s="27">
        <v>0</v>
      </c>
    </row>
    <row r="655" spans="2:14" ht="20.25" customHeight="1" x14ac:dyDescent="0.35">
      <c r="B655" s="592"/>
      <c r="C655" s="620" t="s">
        <v>166</v>
      </c>
      <c r="D655" s="191" t="s">
        <v>29</v>
      </c>
      <c r="E655" s="55">
        <v>0</v>
      </c>
      <c r="F655" s="18">
        <v>0</v>
      </c>
      <c r="G655" s="18">
        <v>0</v>
      </c>
      <c r="H655" s="18">
        <v>0</v>
      </c>
      <c r="I655" s="18">
        <v>0</v>
      </c>
      <c r="J655" s="19">
        <v>0</v>
      </c>
      <c r="K655" s="55">
        <v>0</v>
      </c>
      <c r="L655" s="18">
        <v>0</v>
      </c>
      <c r="M655" s="18">
        <v>0</v>
      </c>
      <c r="N655" s="19">
        <v>0</v>
      </c>
    </row>
    <row r="656" spans="2:14" ht="15.75" customHeight="1" thickBot="1" x14ac:dyDescent="0.4">
      <c r="B656" s="592"/>
      <c r="C656" s="622"/>
      <c r="D656" s="187" t="s">
        <v>30</v>
      </c>
      <c r="E656" s="126">
        <v>0</v>
      </c>
      <c r="F656" s="26">
        <v>0</v>
      </c>
      <c r="G656" s="26">
        <v>0</v>
      </c>
      <c r="H656" s="26">
        <v>0</v>
      </c>
      <c r="I656" s="26">
        <v>0</v>
      </c>
      <c r="J656" s="27">
        <v>0</v>
      </c>
      <c r="K656" s="126">
        <v>0</v>
      </c>
      <c r="L656" s="26">
        <v>0</v>
      </c>
      <c r="M656" s="26">
        <v>0</v>
      </c>
      <c r="N656" s="27">
        <v>0</v>
      </c>
    </row>
    <row r="657" spans="1:53" ht="18.600000000000001" customHeight="1" x14ac:dyDescent="0.35">
      <c r="B657" s="592"/>
      <c r="C657" s="615" t="s">
        <v>167</v>
      </c>
      <c r="D657" s="86" t="s">
        <v>120</v>
      </c>
      <c r="E657" s="55">
        <v>0</v>
      </c>
      <c r="F657" s="18">
        <v>0</v>
      </c>
      <c r="G657" s="18">
        <v>0</v>
      </c>
      <c r="H657" s="18">
        <v>0</v>
      </c>
      <c r="I657" s="18">
        <v>0</v>
      </c>
      <c r="J657" s="19">
        <v>0</v>
      </c>
      <c r="K657" s="55">
        <v>0</v>
      </c>
      <c r="L657" s="18">
        <v>0</v>
      </c>
      <c r="M657" s="18">
        <v>0</v>
      </c>
      <c r="N657" s="19">
        <v>0</v>
      </c>
    </row>
    <row r="658" spans="1:53" ht="17.100000000000001" customHeight="1" x14ac:dyDescent="0.35">
      <c r="B658" s="592"/>
      <c r="C658" s="621"/>
      <c r="D658" s="90" t="s">
        <v>103</v>
      </c>
      <c r="E658" s="55">
        <v>0</v>
      </c>
      <c r="F658" s="18">
        <v>0</v>
      </c>
      <c r="G658" s="18">
        <v>0</v>
      </c>
      <c r="H658" s="18">
        <v>0</v>
      </c>
      <c r="I658" s="18">
        <v>0</v>
      </c>
      <c r="J658" s="19">
        <v>0</v>
      </c>
      <c r="K658" s="55">
        <v>0</v>
      </c>
      <c r="L658" s="18">
        <v>0</v>
      </c>
      <c r="M658" s="18">
        <v>0</v>
      </c>
      <c r="N658" s="19">
        <v>0</v>
      </c>
    </row>
    <row r="659" spans="1:53" ht="16.5" customHeight="1" thickBot="1" x14ac:dyDescent="0.4">
      <c r="B659" s="592"/>
      <c r="C659" s="616"/>
      <c r="D659" s="88" t="s">
        <v>122</v>
      </c>
      <c r="E659" s="83">
        <v>0</v>
      </c>
      <c r="F659" s="26">
        <v>0</v>
      </c>
      <c r="G659" s="26">
        <v>0</v>
      </c>
      <c r="H659" s="26">
        <v>0</v>
      </c>
      <c r="I659" s="26">
        <v>0</v>
      </c>
      <c r="J659" s="27">
        <v>0</v>
      </c>
      <c r="K659" s="83">
        <v>0</v>
      </c>
      <c r="L659" s="26">
        <v>0</v>
      </c>
      <c r="M659" s="26">
        <v>0</v>
      </c>
      <c r="N659" s="27">
        <v>0</v>
      </c>
    </row>
    <row r="660" spans="1:53" ht="19.5" customHeight="1" x14ac:dyDescent="0.35">
      <c r="B660" s="592"/>
      <c r="C660" s="620" t="s">
        <v>183</v>
      </c>
      <c r="D660" s="197" t="s">
        <v>10</v>
      </c>
      <c r="E660" s="55">
        <v>0</v>
      </c>
      <c r="F660" s="18">
        <v>0</v>
      </c>
      <c r="G660" s="18">
        <v>0</v>
      </c>
      <c r="H660" s="18">
        <v>0</v>
      </c>
      <c r="I660" s="18">
        <v>0</v>
      </c>
      <c r="J660" s="19">
        <v>1</v>
      </c>
      <c r="K660" s="55">
        <v>0</v>
      </c>
      <c r="L660" s="18">
        <v>1</v>
      </c>
      <c r="M660" s="18">
        <v>0</v>
      </c>
      <c r="N660" s="19">
        <v>1</v>
      </c>
    </row>
    <row r="661" spans="1:53" ht="16.5" customHeight="1" x14ac:dyDescent="0.35">
      <c r="B661" s="592"/>
      <c r="C661" s="621"/>
      <c r="D661" s="81" t="s">
        <v>11</v>
      </c>
      <c r="E661" s="55">
        <v>0</v>
      </c>
      <c r="F661" s="18">
        <v>0</v>
      </c>
      <c r="G661" s="18">
        <v>0</v>
      </c>
      <c r="H661" s="18">
        <v>0</v>
      </c>
      <c r="I661" s="18">
        <v>1</v>
      </c>
      <c r="J661" s="19">
        <v>1</v>
      </c>
      <c r="K661" s="55">
        <v>0</v>
      </c>
      <c r="L661" s="18">
        <v>1</v>
      </c>
      <c r="M661" s="18">
        <v>0</v>
      </c>
      <c r="N661" s="19">
        <v>1</v>
      </c>
    </row>
    <row r="662" spans="1:53" ht="17.100000000000001" customHeight="1" x14ac:dyDescent="0.35">
      <c r="B662" s="592"/>
      <c r="C662" s="621"/>
      <c r="D662" s="81" t="s">
        <v>12</v>
      </c>
      <c r="E662" s="55">
        <v>0</v>
      </c>
      <c r="F662" s="18">
        <v>0</v>
      </c>
      <c r="G662" s="18">
        <v>0</v>
      </c>
      <c r="H662" s="18">
        <v>0</v>
      </c>
      <c r="I662" s="18">
        <v>0</v>
      </c>
      <c r="J662" s="19">
        <v>0</v>
      </c>
      <c r="K662" s="55">
        <v>0</v>
      </c>
      <c r="L662" s="18">
        <v>0</v>
      </c>
      <c r="M662" s="18">
        <v>0</v>
      </c>
      <c r="N662" s="19">
        <v>0</v>
      </c>
    </row>
    <row r="663" spans="1:53" ht="17.45" customHeight="1" x14ac:dyDescent="0.35">
      <c r="B663" s="592"/>
      <c r="C663" s="621"/>
      <c r="D663" s="81" t="s">
        <v>13</v>
      </c>
      <c r="E663" s="55">
        <v>0</v>
      </c>
      <c r="F663" s="18">
        <v>0</v>
      </c>
      <c r="G663" s="18">
        <v>0</v>
      </c>
      <c r="H663" s="18">
        <v>0</v>
      </c>
      <c r="I663" s="18">
        <v>0</v>
      </c>
      <c r="J663" s="19">
        <v>0</v>
      </c>
      <c r="K663" s="55">
        <v>0</v>
      </c>
      <c r="L663" s="18">
        <v>0</v>
      </c>
      <c r="M663" s="18">
        <v>0</v>
      </c>
      <c r="N663" s="19">
        <v>0</v>
      </c>
    </row>
    <row r="664" spans="1:53" ht="21" customHeight="1" thickBot="1" x14ac:dyDescent="0.4">
      <c r="B664" s="592"/>
      <c r="C664" s="622"/>
      <c r="D664" s="81" t="s">
        <v>169</v>
      </c>
      <c r="E664" s="126">
        <v>0</v>
      </c>
      <c r="F664" s="26">
        <v>0</v>
      </c>
      <c r="G664" s="26">
        <v>0</v>
      </c>
      <c r="H664" s="26">
        <v>0</v>
      </c>
      <c r="I664" s="26">
        <v>0</v>
      </c>
      <c r="J664" s="27">
        <v>0</v>
      </c>
      <c r="K664" s="126">
        <v>0</v>
      </c>
      <c r="L664" s="26">
        <v>0</v>
      </c>
      <c r="M664" s="26">
        <v>0</v>
      </c>
      <c r="N664" s="27">
        <v>0</v>
      </c>
    </row>
    <row r="665" spans="1:53" ht="20.25" customHeight="1" x14ac:dyDescent="0.35">
      <c r="B665" s="592"/>
      <c r="C665" s="620" t="s">
        <v>168</v>
      </c>
      <c r="D665" s="191" t="s">
        <v>29</v>
      </c>
      <c r="E665" s="55">
        <v>0</v>
      </c>
      <c r="F665" s="18">
        <v>0</v>
      </c>
      <c r="G665" s="18">
        <v>0</v>
      </c>
      <c r="H665" s="18">
        <v>0</v>
      </c>
      <c r="I665" s="18">
        <v>0</v>
      </c>
      <c r="J665" s="19">
        <v>0</v>
      </c>
      <c r="K665" s="55">
        <v>0</v>
      </c>
      <c r="L665" s="18">
        <v>0</v>
      </c>
      <c r="M665" s="18">
        <v>0</v>
      </c>
      <c r="N665" s="19">
        <v>0</v>
      </c>
    </row>
    <row r="666" spans="1:53" ht="15.75" customHeight="1" thickBot="1" x14ac:dyDescent="0.4">
      <c r="B666" s="592"/>
      <c r="C666" s="622"/>
      <c r="D666" s="187" t="s">
        <v>30</v>
      </c>
      <c r="E666" s="126">
        <v>0</v>
      </c>
      <c r="F666" s="26">
        <v>0</v>
      </c>
      <c r="G666" s="26">
        <v>0</v>
      </c>
      <c r="H666" s="26">
        <v>0</v>
      </c>
      <c r="I666" s="26">
        <v>1</v>
      </c>
      <c r="J666" s="27">
        <v>2</v>
      </c>
      <c r="K666" s="126">
        <v>0</v>
      </c>
      <c r="L666" s="26">
        <v>2</v>
      </c>
      <c r="M666" s="26">
        <v>0</v>
      </c>
      <c r="N666" s="27">
        <v>2</v>
      </c>
    </row>
    <row r="667" spans="1:53" ht="16.5" customHeight="1" x14ac:dyDescent="0.35">
      <c r="B667" s="592"/>
      <c r="C667" s="620" t="s">
        <v>168</v>
      </c>
      <c r="D667" s="191" t="s">
        <v>170</v>
      </c>
      <c r="E667" s="55">
        <v>0</v>
      </c>
      <c r="F667" s="18">
        <v>0</v>
      </c>
      <c r="G667" s="18">
        <v>0</v>
      </c>
      <c r="H667" s="18">
        <v>0</v>
      </c>
      <c r="I667" s="18">
        <v>0</v>
      </c>
      <c r="J667" s="19">
        <v>0</v>
      </c>
      <c r="K667" s="55">
        <v>0</v>
      </c>
      <c r="L667" s="18">
        <v>0</v>
      </c>
      <c r="M667" s="18">
        <v>0</v>
      </c>
      <c r="N667" s="19">
        <v>0</v>
      </c>
    </row>
    <row r="668" spans="1:53" ht="15.75" customHeight="1" thickBot="1" x14ac:dyDescent="0.4">
      <c r="B668" s="592"/>
      <c r="C668" s="622"/>
      <c r="D668" s="187" t="s">
        <v>171</v>
      </c>
      <c r="E668" s="126">
        <v>0</v>
      </c>
      <c r="F668" s="26">
        <v>0</v>
      </c>
      <c r="G668" s="26">
        <v>0</v>
      </c>
      <c r="H668" s="26">
        <v>0</v>
      </c>
      <c r="I668" s="26">
        <v>0</v>
      </c>
      <c r="J668" s="27">
        <v>0</v>
      </c>
      <c r="K668" s="126">
        <v>0</v>
      </c>
      <c r="L668" s="26">
        <v>0</v>
      </c>
      <c r="M668" s="26">
        <v>0</v>
      </c>
      <c r="N668" s="27">
        <v>0</v>
      </c>
    </row>
    <row r="669" spans="1:53" ht="15.75" customHeight="1" x14ac:dyDescent="0.35">
      <c r="B669" s="592"/>
      <c r="C669" s="615" t="s">
        <v>182</v>
      </c>
      <c r="D669" s="86" t="s">
        <v>120</v>
      </c>
      <c r="E669" s="55">
        <v>0</v>
      </c>
      <c r="F669" s="18">
        <v>0</v>
      </c>
      <c r="G669" s="18">
        <v>0</v>
      </c>
      <c r="H669" s="18">
        <v>0</v>
      </c>
      <c r="I669" s="18">
        <v>1</v>
      </c>
      <c r="J669" s="19">
        <v>2</v>
      </c>
      <c r="K669" s="55">
        <v>0</v>
      </c>
      <c r="L669" s="18">
        <v>2</v>
      </c>
      <c r="M669" s="18">
        <v>0</v>
      </c>
      <c r="N669" s="19">
        <v>2</v>
      </c>
    </row>
    <row r="670" spans="1:53" ht="18.75" customHeight="1" x14ac:dyDescent="0.35">
      <c r="B670" s="592"/>
      <c r="C670" s="621"/>
      <c r="D670" s="90" t="s">
        <v>103</v>
      </c>
      <c r="E670" s="55">
        <v>0</v>
      </c>
      <c r="F670" s="18">
        <v>0</v>
      </c>
      <c r="G670" s="18">
        <v>0</v>
      </c>
      <c r="H670" s="18">
        <v>0</v>
      </c>
      <c r="I670" s="18">
        <v>0</v>
      </c>
      <c r="J670" s="19">
        <v>0</v>
      </c>
      <c r="K670" s="55">
        <v>0</v>
      </c>
      <c r="L670" s="18">
        <v>0</v>
      </c>
      <c r="M670" s="18">
        <v>0</v>
      </c>
      <c r="N670" s="19">
        <v>0</v>
      </c>
    </row>
    <row r="671" spans="1:53" ht="16.5" customHeight="1" thickBot="1" x14ac:dyDescent="0.4">
      <c r="B671" s="593"/>
      <c r="C671" s="616"/>
      <c r="D671" s="88" t="s">
        <v>122</v>
      </c>
      <c r="E671" s="83">
        <v>0</v>
      </c>
      <c r="F671" s="26">
        <v>0</v>
      </c>
      <c r="G671" s="26">
        <v>0</v>
      </c>
      <c r="H671" s="26">
        <v>0</v>
      </c>
      <c r="I671" s="26">
        <v>0</v>
      </c>
      <c r="J671" s="27">
        <v>0</v>
      </c>
      <c r="K671" s="83">
        <v>0</v>
      </c>
      <c r="L671" s="26">
        <v>0</v>
      </c>
      <c r="M671" s="26">
        <v>0</v>
      </c>
      <c r="N671" s="27">
        <v>0</v>
      </c>
    </row>
    <row r="672" spans="1:53" s="270" customFormat="1" ht="14.25" customHeight="1" thickBot="1" x14ac:dyDescent="0.4">
      <c r="A672" s="264"/>
      <c r="B672" s="266"/>
      <c r="C672" s="267"/>
      <c r="D672" s="267"/>
      <c r="E672" s="268"/>
      <c r="F672" s="268"/>
      <c r="G672" s="268"/>
      <c r="H672" s="268"/>
      <c r="I672" s="268"/>
      <c r="J672" s="268"/>
      <c r="K672" s="268"/>
      <c r="L672" s="269"/>
      <c r="M672" s="268"/>
      <c r="N672" s="268"/>
      <c r="O672" s="264"/>
      <c r="P672" s="264"/>
      <c r="Q672" s="264"/>
      <c r="R672" s="264"/>
      <c r="S672" s="264"/>
      <c r="T672" s="264"/>
      <c r="U672" s="264"/>
      <c r="V672" s="264"/>
      <c r="W672" s="264"/>
      <c r="X672" s="264"/>
      <c r="Y672" s="264"/>
      <c r="Z672" s="264"/>
      <c r="AA672" s="264"/>
      <c r="AB672" s="264"/>
      <c r="AC672" s="264"/>
      <c r="AD672" s="264"/>
      <c r="AE672" s="264"/>
      <c r="AF672" s="264"/>
      <c r="AG672" s="264"/>
      <c r="AH672" s="264"/>
      <c r="AI672" s="264"/>
      <c r="AJ672" s="264"/>
      <c r="AK672" s="264"/>
      <c r="AL672" s="264"/>
      <c r="AM672" s="264"/>
      <c r="AN672" s="264"/>
      <c r="AO672" s="264"/>
      <c r="AP672" s="264"/>
      <c r="AQ672" s="264"/>
      <c r="AR672" s="264"/>
      <c r="AS672" s="264"/>
      <c r="AT672" s="264"/>
      <c r="AU672" s="264"/>
      <c r="AV672" s="264"/>
      <c r="AW672" s="264"/>
      <c r="AX672" s="264"/>
      <c r="AY672" s="264"/>
      <c r="AZ672" s="264"/>
      <c r="BA672" s="264"/>
    </row>
    <row r="673" spans="2:14" ht="58.5" customHeight="1" thickBot="1" x14ac:dyDescent="0.55000000000000004">
      <c r="B673" s="205" t="s">
        <v>9</v>
      </c>
      <c r="C673" s="205" t="s">
        <v>51</v>
      </c>
      <c r="D673" s="208" t="s">
        <v>52</v>
      </c>
      <c r="E673" s="73" t="s">
        <v>192</v>
      </c>
      <c r="F673" s="7" t="s">
        <v>193</v>
      </c>
      <c r="G673" s="7" t="s">
        <v>194</v>
      </c>
      <c r="H673" s="7" t="s">
        <v>195</v>
      </c>
      <c r="I673" s="7" t="s">
        <v>196</v>
      </c>
      <c r="J673" s="8" t="s">
        <v>197</v>
      </c>
      <c r="K673" s="74" t="s">
        <v>23</v>
      </c>
      <c r="L673" s="75" t="s">
        <v>21</v>
      </c>
      <c r="M673" s="74" t="s">
        <v>22</v>
      </c>
      <c r="N673" s="8" t="s">
        <v>24</v>
      </c>
    </row>
    <row r="674" spans="2:14" ht="21.95" customHeight="1" thickBot="1" x14ac:dyDescent="0.4">
      <c r="B674" s="591" t="s">
        <v>238</v>
      </c>
      <c r="C674" s="116" t="s">
        <v>205</v>
      </c>
      <c r="D674" s="117" t="s">
        <v>204</v>
      </c>
      <c r="E674" s="122">
        <f t="shared" ref="E674:N674" si="20">SUM(E675:E676)/SUM(E151:E152)*100</f>
        <v>12.5</v>
      </c>
      <c r="F674" s="127">
        <f t="shared" si="20"/>
        <v>0</v>
      </c>
      <c r="G674" s="127">
        <f t="shared" si="20"/>
        <v>0</v>
      </c>
      <c r="H674" s="127">
        <f t="shared" si="20"/>
        <v>0</v>
      </c>
      <c r="I674" s="127">
        <f t="shared" si="20"/>
        <v>0</v>
      </c>
      <c r="J674" s="125">
        <f t="shared" si="20"/>
        <v>0</v>
      </c>
      <c r="K674" s="129" t="e">
        <f t="shared" si="20"/>
        <v>#DIV/0!</v>
      </c>
      <c r="L674" s="127">
        <f t="shared" si="20"/>
        <v>0</v>
      </c>
      <c r="M674" s="131">
        <f t="shared" si="20"/>
        <v>0</v>
      </c>
      <c r="N674" s="132">
        <f t="shared" si="20"/>
        <v>0</v>
      </c>
    </row>
    <row r="675" spans="2:14" ht="15" customHeight="1" x14ac:dyDescent="0.35">
      <c r="B675" s="592"/>
      <c r="C675" s="615" t="s">
        <v>2</v>
      </c>
      <c r="D675" s="76" t="s">
        <v>0</v>
      </c>
      <c r="E675" s="48">
        <v>1</v>
      </c>
      <c r="F675" s="18">
        <v>0</v>
      </c>
      <c r="G675" s="18">
        <v>0</v>
      </c>
      <c r="H675" s="18">
        <v>0</v>
      </c>
      <c r="I675" s="18">
        <v>0</v>
      </c>
      <c r="J675" s="19">
        <v>0</v>
      </c>
      <c r="K675" s="55">
        <v>0</v>
      </c>
      <c r="L675" s="18">
        <v>0</v>
      </c>
      <c r="M675" s="18">
        <v>0</v>
      </c>
      <c r="N675" s="19">
        <v>0</v>
      </c>
    </row>
    <row r="676" spans="2:14" ht="15.75" customHeight="1" thickBot="1" x14ac:dyDescent="0.4">
      <c r="B676" s="592"/>
      <c r="C676" s="616"/>
      <c r="D676" s="77" t="s">
        <v>1</v>
      </c>
      <c r="E676" s="24">
        <v>0</v>
      </c>
      <c r="F676" s="22">
        <v>0</v>
      </c>
      <c r="G676" s="22">
        <v>0</v>
      </c>
      <c r="H676" s="22">
        <v>0</v>
      </c>
      <c r="I676" s="22">
        <v>0</v>
      </c>
      <c r="J676" s="61">
        <v>0</v>
      </c>
      <c r="K676" s="78">
        <v>0</v>
      </c>
      <c r="L676" s="22">
        <v>0</v>
      </c>
      <c r="M676" s="22">
        <v>0</v>
      </c>
      <c r="N676" s="27">
        <v>0</v>
      </c>
    </row>
    <row r="677" spans="2:14" ht="15.75" customHeight="1" x14ac:dyDescent="0.35">
      <c r="B677" s="592"/>
      <c r="C677" s="615" t="s">
        <v>25</v>
      </c>
      <c r="D677" s="79" t="s">
        <v>3</v>
      </c>
      <c r="E677" s="16">
        <v>0</v>
      </c>
      <c r="F677" s="14">
        <v>0</v>
      </c>
      <c r="G677" s="14">
        <v>0</v>
      </c>
      <c r="H677" s="14">
        <v>0</v>
      </c>
      <c r="I677" s="14">
        <v>0</v>
      </c>
      <c r="J677" s="32">
        <v>0</v>
      </c>
      <c r="K677" s="80">
        <v>0</v>
      </c>
      <c r="L677" s="14">
        <v>0</v>
      </c>
      <c r="M677" s="14">
        <v>0</v>
      </c>
      <c r="N677" s="32">
        <v>0</v>
      </c>
    </row>
    <row r="678" spans="2:14" ht="15.75" customHeight="1" x14ac:dyDescent="0.35">
      <c r="B678" s="592"/>
      <c r="C678" s="617"/>
      <c r="D678" s="105" t="s">
        <v>5</v>
      </c>
      <c r="E678" s="37">
        <v>0</v>
      </c>
      <c r="F678" s="35">
        <v>0</v>
      </c>
      <c r="G678" s="35">
        <v>0</v>
      </c>
      <c r="H678" s="35">
        <v>0</v>
      </c>
      <c r="I678" s="35">
        <v>0</v>
      </c>
      <c r="J678" s="39">
        <v>0</v>
      </c>
      <c r="K678" s="57">
        <v>0</v>
      </c>
      <c r="L678" s="35">
        <v>0</v>
      </c>
      <c r="M678" s="35">
        <v>0</v>
      </c>
      <c r="N678" s="39">
        <v>0</v>
      </c>
    </row>
    <row r="679" spans="2:14" ht="15.75" customHeight="1" x14ac:dyDescent="0.35">
      <c r="B679" s="592"/>
      <c r="C679" s="617"/>
      <c r="D679" s="105" t="s">
        <v>6</v>
      </c>
      <c r="E679" s="37">
        <v>1</v>
      </c>
      <c r="F679" s="35">
        <v>0</v>
      </c>
      <c r="G679" s="35">
        <v>0</v>
      </c>
      <c r="H679" s="35">
        <v>0</v>
      </c>
      <c r="I679" s="35">
        <v>0</v>
      </c>
      <c r="J679" s="39">
        <v>0</v>
      </c>
      <c r="K679" s="57">
        <v>0</v>
      </c>
      <c r="L679" s="35">
        <v>0</v>
      </c>
      <c r="M679" s="35">
        <v>0</v>
      </c>
      <c r="N679" s="39">
        <v>0</v>
      </c>
    </row>
    <row r="680" spans="2:14" ht="15.75" customHeight="1" thickBot="1" x14ac:dyDescent="0.4">
      <c r="B680" s="592"/>
      <c r="C680" s="616"/>
      <c r="D680" s="108" t="s">
        <v>4</v>
      </c>
      <c r="E680" s="45">
        <v>0</v>
      </c>
      <c r="F680" s="26">
        <v>0</v>
      </c>
      <c r="G680" s="26">
        <v>0</v>
      </c>
      <c r="H680" s="26">
        <v>0</v>
      </c>
      <c r="I680" s="26">
        <v>0</v>
      </c>
      <c r="J680" s="27">
        <v>0</v>
      </c>
      <c r="K680" s="83">
        <v>0</v>
      </c>
      <c r="L680" s="26">
        <v>0</v>
      </c>
      <c r="M680" s="26">
        <v>0</v>
      </c>
      <c r="N680" s="27">
        <v>0</v>
      </c>
    </row>
    <row r="681" spans="2:14" x14ac:dyDescent="0.35">
      <c r="B681" s="592"/>
      <c r="C681" s="615" t="s">
        <v>26</v>
      </c>
      <c r="D681" s="84" t="s">
        <v>7</v>
      </c>
      <c r="E681" s="48">
        <v>0</v>
      </c>
      <c r="F681" s="18">
        <v>0</v>
      </c>
      <c r="G681" s="18">
        <v>0</v>
      </c>
      <c r="H681" s="18">
        <v>0</v>
      </c>
      <c r="I681" s="18">
        <v>0</v>
      </c>
      <c r="J681" s="19">
        <v>0</v>
      </c>
      <c r="K681" s="55">
        <v>0</v>
      </c>
      <c r="L681" s="18">
        <v>0</v>
      </c>
      <c r="M681" s="18">
        <v>0</v>
      </c>
      <c r="N681" s="19">
        <v>0</v>
      </c>
    </row>
    <row r="682" spans="2:14" ht="16.5" customHeight="1" thickBot="1" x14ac:dyDescent="0.4">
      <c r="B682" s="592"/>
      <c r="C682" s="616"/>
      <c r="D682" s="85" t="s">
        <v>8</v>
      </c>
      <c r="E682" s="45">
        <v>1</v>
      </c>
      <c r="F682" s="26">
        <v>0</v>
      </c>
      <c r="G682" s="26">
        <v>0</v>
      </c>
      <c r="H682" s="26">
        <v>0</v>
      </c>
      <c r="I682" s="26">
        <v>0</v>
      </c>
      <c r="J682" s="27">
        <v>0</v>
      </c>
      <c r="K682" s="83">
        <v>0</v>
      </c>
      <c r="L682" s="26">
        <v>0</v>
      </c>
      <c r="M682" s="26">
        <v>0</v>
      </c>
      <c r="N682" s="27">
        <v>0</v>
      </c>
    </row>
    <row r="683" spans="2:14" ht="16.5" customHeight="1" x14ac:dyDescent="0.35">
      <c r="B683" s="592"/>
      <c r="C683" s="618" t="s">
        <v>62</v>
      </c>
      <c r="D683" s="86" t="s">
        <v>29</v>
      </c>
      <c r="E683" s="48">
        <v>0</v>
      </c>
      <c r="F683" s="18">
        <v>0</v>
      </c>
      <c r="G683" s="18">
        <v>0</v>
      </c>
      <c r="H683" s="18">
        <v>0</v>
      </c>
      <c r="I683" s="18">
        <v>0</v>
      </c>
      <c r="J683" s="19">
        <v>0</v>
      </c>
      <c r="K683" s="55">
        <v>0</v>
      </c>
      <c r="L683" s="18">
        <v>0</v>
      </c>
      <c r="M683" s="18">
        <v>0</v>
      </c>
      <c r="N683" s="19">
        <v>0</v>
      </c>
    </row>
    <row r="684" spans="2:14" ht="12" customHeight="1" thickBot="1" x14ac:dyDescent="0.4">
      <c r="B684" s="592"/>
      <c r="C684" s="619"/>
      <c r="D684" s="85" t="s">
        <v>30</v>
      </c>
      <c r="E684" s="45">
        <v>1</v>
      </c>
      <c r="F684" s="26">
        <v>0</v>
      </c>
      <c r="G684" s="26">
        <v>0</v>
      </c>
      <c r="H684" s="26">
        <v>0</v>
      </c>
      <c r="I684" s="26">
        <v>0</v>
      </c>
      <c r="J684" s="27">
        <v>0</v>
      </c>
      <c r="K684" s="83">
        <v>0</v>
      </c>
      <c r="L684" s="26">
        <v>0</v>
      </c>
      <c r="M684" s="26">
        <v>0</v>
      </c>
      <c r="N684" s="27">
        <v>0</v>
      </c>
    </row>
    <row r="685" spans="2:14" ht="12" customHeight="1" x14ac:dyDescent="0.35">
      <c r="B685" s="592"/>
      <c r="C685" s="615" t="s">
        <v>27</v>
      </c>
      <c r="D685" s="86" t="s">
        <v>31</v>
      </c>
      <c r="E685" s="48">
        <v>0</v>
      </c>
      <c r="F685" s="18">
        <v>0</v>
      </c>
      <c r="G685" s="18">
        <v>0</v>
      </c>
      <c r="H685" s="18">
        <v>0</v>
      </c>
      <c r="I685" s="18">
        <v>0</v>
      </c>
      <c r="J685" s="19">
        <v>0</v>
      </c>
      <c r="K685" s="55">
        <v>0</v>
      </c>
      <c r="L685" s="18">
        <v>0</v>
      </c>
      <c r="M685" s="18">
        <v>0</v>
      </c>
      <c r="N685" s="19">
        <v>0</v>
      </c>
    </row>
    <row r="686" spans="2:14" ht="12" customHeight="1" x14ac:dyDescent="0.35">
      <c r="B686" s="592"/>
      <c r="C686" s="617"/>
      <c r="D686" s="87" t="s">
        <v>32</v>
      </c>
      <c r="E686" s="37">
        <v>0</v>
      </c>
      <c r="F686" s="35">
        <v>0</v>
      </c>
      <c r="G686" s="35">
        <v>0</v>
      </c>
      <c r="H686" s="35">
        <v>0</v>
      </c>
      <c r="I686" s="35">
        <v>0</v>
      </c>
      <c r="J686" s="39">
        <v>0</v>
      </c>
      <c r="K686" s="57">
        <v>0</v>
      </c>
      <c r="L686" s="35">
        <v>0</v>
      </c>
      <c r="M686" s="35">
        <v>0</v>
      </c>
      <c r="N686" s="39">
        <v>0</v>
      </c>
    </row>
    <row r="687" spans="2:14" ht="13.9" thickBot="1" x14ac:dyDescent="0.4">
      <c r="B687" s="592"/>
      <c r="C687" s="619"/>
      <c r="D687" s="88" t="s">
        <v>33</v>
      </c>
      <c r="E687" s="45">
        <v>0</v>
      </c>
      <c r="F687" s="26">
        <v>0</v>
      </c>
      <c r="G687" s="26">
        <v>0</v>
      </c>
      <c r="H687" s="26">
        <v>0</v>
      </c>
      <c r="I687" s="26">
        <v>0</v>
      </c>
      <c r="J687" s="27">
        <v>0</v>
      </c>
      <c r="K687" s="83">
        <v>0</v>
      </c>
      <c r="L687" s="26">
        <v>0</v>
      </c>
      <c r="M687" s="26">
        <v>0</v>
      </c>
      <c r="N687" s="27">
        <v>0</v>
      </c>
    </row>
    <row r="688" spans="2:14" x14ac:dyDescent="0.35">
      <c r="B688" s="592"/>
      <c r="C688" s="615" t="s">
        <v>28</v>
      </c>
      <c r="D688" s="89" t="s">
        <v>34</v>
      </c>
      <c r="E688" s="55">
        <v>0</v>
      </c>
      <c r="F688" s="18">
        <v>0</v>
      </c>
      <c r="G688" s="18">
        <v>0</v>
      </c>
      <c r="H688" s="18">
        <v>0</v>
      </c>
      <c r="I688" s="18">
        <v>0</v>
      </c>
      <c r="J688" s="19">
        <v>0</v>
      </c>
      <c r="K688" s="55">
        <v>0</v>
      </c>
      <c r="L688" s="18">
        <v>0</v>
      </c>
      <c r="M688" s="18">
        <v>0</v>
      </c>
      <c r="N688" s="19">
        <v>0</v>
      </c>
    </row>
    <row r="689" spans="1:53" x14ac:dyDescent="0.35">
      <c r="B689" s="592"/>
      <c r="C689" s="617"/>
      <c r="D689" s="90" t="s">
        <v>36</v>
      </c>
      <c r="E689" s="57">
        <v>0</v>
      </c>
      <c r="F689" s="35">
        <v>0</v>
      </c>
      <c r="G689" s="35">
        <v>0</v>
      </c>
      <c r="H689" s="35">
        <v>0</v>
      </c>
      <c r="I689" s="35">
        <v>0</v>
      </c>
      <c r="J689" s="39">
        <v>0</v>
      </c>
      <c r="K689" s="57">
        <v>0</v>
      </c>
      <c r="L689" s="35">
        <v>0</v>
      </c>
      <c r="M689" s="35">
        <v>0</v>
      </c>
      <c r="N689" s="39">
        <v>0</v>
      </c>
    </row>
    <row r="690" spans="1:53" x14ac:dyDescent="0.35">
      <c r="B690" s="592"/>
      <c r="C690" s="617"/>
      <c r="D690" s="90" t="s">
        <v>35</v>
      </c>
      <c r="E690" s="57">
        <v>0</v>
      </c>
      <c r="F690" s="35">
        <v>0</v>
      </c>
      <c r="G690" s="35">
        <v>0</v>
      </c>
      <c r="H690" s="35">
        <v>0</v>
      </c>
      <c r="I690" s="35">
        <v>0</v>
      </c>
      <c r="J690" s="39">
        <v>0</v>
      </c>
      <c r="K690" s="57">
        <v>0</v>
      </c>
      <c r="L690" s="35">
        <v>0</v>
      </c>
      <c r="M690" s="35">
        <v>0</v>
      </c>
      <c r="N690" s="39">
        <v>0</v>
      </c>
    </row>
    <row r="691" spans="1:53" ht="15.75" customHeight="1" thickBot="1" x14ac:dyDescent="0.4">
      <c r="B691" s="592"/>
      <c r="C691" s="619"/>
      <c r="D691" s="91" t="s">
        <v>37</v>
      </c>
      <c r="E691" s="45">
        <v>0</v>
      </c>
      <c r="F691" s="26">
        <v>0</v>
      </c>
      <c r="G691" s="26">
        <v>0</v>
      </c>
      <c r="H691" s="26">
        <v>0</v>
      </c>
      <c r="I691" s="26">
        <v>0</v>
      </c>
      <c r="J691" s="27">
        <v>0</v>
      </c>
      <c r="K691" s="83">
        <v>0</v>
      </c>
      <c r="L691" s="26">
        <v>0</v>
      </c>
      <c r="M691" s="26">
        <v>0</v>
      </c>
      <c r="N691" s="27">
        <v>0</v>
      </c>
    </row>
    <row r="692" spans="1:53" ht="15.75" customHeight="1" x14ac:dyDescent="0.35">
      <c r="B692" s="592"/>
      <c r="C692" s="615" t="s">
        <v>184</v>
      </c>
      <c r="D692" s="86" t="s">
        <v>72</v>
      </c>
      <c r="E692" s="55">
        <v>0</v>
      </c>
      <c r="F692" s="18">
        <v>0</v>
      </c>
      <c r="G692" s="18">
        <v>0</v>
      </c>
      <c r="H692" s="18">
        <v>0</v>
      </c>
      <c r="I692" s="18">
        <v>0</v>
      </c>
      <c r="J692" s="19">
        <v>0</v>
      </c>
      <c r="K692" s="55">
        <v>0</v>
      </c>
      <c r="L692" s="18">
        <v>0</v>
      </c>
      <c r="M692" s="18">
        <v>0</v>
      </c>
      <c r="N692" s="19">
        <v>0</v>
      </c>
    </row>
    <row r="693" spans="1:53" ht="15.75" customHeight="1" thickBot="1" x14ac:dyDescent="0.4">
      <c r="B693" s="592"/>
      <c r="C693" s="617"/>
      <c r="D693" s="88" t="s">
        <v>73</v>
      </c>
      <c r="E693" s="57">
        <v>1</v>
      </c>
      <c r="F693" s="35">
        <v>0</v>
      </c>
      <c r="G693" s="35">
        <v>0</v>
      </c>
      <c r="H693" s="35">
        <v>0</v>
      </c>
      <c r="I693" s="35">
        <v>0</v>
      </c>
      <c r="J693" s="39">
        <v>0</v>
      </c>
      <c r="K693" s="57">
        <v>0</v>
      </c>
      <c r="L693" s="35">
        <v>0</v>
      </c>
      <c r="M693" s="35">
        <v>0</v>
      </c>
      <c r="N693" s="39">
        <v>0</v>
      </c>
    </row>
    <row r="694" spans="1:53" ht="15.75" customHeight="1" x14ac:dyDescent="0.35">
      <c r="B694" s="592"/>
      <c r="C694" s="615" t="s">
        <v>185</v>
      </c>
      <c r="D694" s="198" t="s">
        <v>190</v>
      </c>
      <c r="E694" s="55">
        <v>0</v>
      </c>
      <c r="F694" s="18">
        <v>0</v>
      </c>
      <c r="G694" s="18">
        <v>0</v>
      </c>
      <c r="H694" s="18">
        <v>0</v>
      </c>
      <c r="I694" s="18">
        <v>0</v>
      </c>
      <c r="J694" s="19">
        <v>0</v>
      </c>
      <c r="K694" s="55">
        <v>0</v>
      </c>
      <c r="L694" s="18">
        <v>0</v>
      </c>
      <c r="M694" s="18">
        <v>0</v>
      </c>
      <c r="N694" s="19">
        <v>0</v>
      </c>
    </row>
    <row r="695" spans="1:53" x14ac:dyDescent="0.35">
      <c r="B695" s="592"/>
      <c r="C695" s="621"/>
      <c r="D695" s="199" t="s">
        <v>211</v>
      </c>
      <c r="E695" s="57">
        <v>1</v>
      </c>
      <c r="F695" s="35">
        <v>0</v>
      </c>
      <c r="G695" s="35">
        <v>0</v>
      </c>
      <c r="H695" s="35">
        <v>0</v>
      </c>
      <c r="I695" s="35">
        <v>0</v>
      </c>
      <c r="J695" s="39">
        <v>0</v>
      </c>
      <c r="K695" s="57">
        <v>0</v>
      </c>
      <c r="L695" s="35">
        <v>0</v>
      </c>
      <c r="M695" s="35">
        <v>0</v>
      </c>
      <c r="N695" s="39">
        <v>0</v>
      </c>
    </row>
    <row r="696" spans="1:53" ht="13.5" customHeight="1" thickBot="1" x14ac:dyDescent="0.4">
      <c r="B696" s="592"/>
      <c r="C696" s="616"/>
      <c r="D696" s="200" t="s">
        <v>253</v>
      </c>
      <c r="E696" s="83">
        <v>0</v>
      </c>
      <c r="F696" s="26">
        <v>0</v>
      </c>
      <c r="G696" s="26">
        <v>0</v>
      </c>
      <c r="H696" s="26">
        <v>0</v>
      </c>
      <c r="I696" s="26">
        <v>0</v>
      </c>
      <c r="J696" s="27">
        <v>0</v>
      </c>
      <c r="K696" s="83">
        <v>0</v>
      </c>
      <c r="L696" s="26">
        <v>0</v>
      </c>
      <c r="M696" s="26">
        <v>0</v>
      </c>
      <c r="N696" s="27">
        <v>0</v>
      </c>
    </row>
    <row r="697" spans="1:53" ht="15.75" customHeight="1" x14ac:dyDescent="0.35">
      <c r="B697" s="592"/>
      <c r="C697" s="615" t="s">
        <v>186</v>
      </c>
      <c r="D697" s="201" t="s">
        <v>187</v>
      </c>
      <c r="E697" s="55">
        <v>0</v>
      </c>
      <c r="F697" s="18">
        <v>0</v>
      </c>
      <c r="G697" s="18">
        <v>0</v>
      </c>
      <c r="H697" s="18">
        <v>0</v>
      </c>
      <c r="I697" s="18">
        <v>0</v>
      </c>
      <c r="J697" s="19">
        <v>0</v>
      </c>
      <c r="K697" s="55">
        <v>0</v>
      </c>
      <c r="L697" s="18">
        <v>0</v>
      </c>
      <c r="M697" s="18">
        <v>0</v>
      </c>
      <c r="N697" s="19">
        <v>0</v>
      </c>
    </row>
    <row r="698" spans="1:53" x14ac:dyDescent="0.35">
      <c r="B698" s="592"/>
      <c r="C698" s="621"/>
      <c r="D698" s="199" t="s">
        <v>219</v>
      </c>
      <c r="E698" s="57">
        <v>0</v>
      </c>
      <c r="F698" s="35">
        <v>0</v>
      </c>
      <c r="G698" s="35">
        <v>0</v>
      </c>
      <c r="H698" s="35">
        <v>0</v>
      </c>
      <c r="I698" s="35">
        <v>0</v>
      </c>
      <c r="J698" s="39">
        <v>0</v>
      </c>
      <c r="K698" s="57">
        <v>0</v>
      </c>
      <c r="L698" s="35">
        <v>0</v>
      </c>
      <c r="M698" s="35">
        <v>0</v>
      </c>
      <c r="N698" s="39">
        <v>0</v>
      </c>
    </row>
    <row r="699" spans="1:53" x14ac:dyDescent="0.35">
      <c r="B699" s="592"/>
      <c r="C699" s="621"/>
      <c r="D699" s="199" t="s">
        <v>269</v>
      </c>
      <c r="E699" s="57">
        <v>0</v>
      </c>
      <c r="F699" s="35">
        <v>0</v>
      </c>
      <c r="G699" s="35">
        <v>0</v>
      </c>
      <c r="H699" s="35">
        <v>0</v>
      </c>
      <c r="I699" s="35">
        <v>0</v>
      </c>
      <c r="J699" s="39">
        <v>0</v>
      </c>
      <c r="K699" s="57">
        <v>0</v>
      </c>
      <c r="L699" s="35">
        <v>0</v>
      </c>
      <c r="M699" s="35">
        <v>0</v>
      </c>
      <c r="N699" s="39">
        <v>0</v>
      </c>
    </row>
    <row r="700" spans="1:53" ht="13.5" customHeight="1" thickBot="1" x14ac:dyDescent="0.4">
      <c r="B700" s="593"/>
      <c r="C700" s="616"/>
      <c r="D700" s="199" t="s">
        <v>254</v>
      </c>
      <c r="E700" s="83">
        <v>0</v>
      </c>
      <c r="F700" s="26">
        <v>0</v>
      </c>
      <c r="G700" s="26">
        <v>0</v>
      </c>
      <c r="H700" s="26">
        <v>0</v>
      </c>
      <c r="I700" s="26">
        <v>0</v>
      </c>
      <c r="J700" s="27">
        <v>0</v>
      </c>
      <c r="K700" s="83">
        <v>0</v>
      </c>
      <c r="L700" s="26">
        <v>0</v>
      </c>
      <c r="M700" s="26">
        <v>0</v>
      </c>
      <c r="N700" s="27">
        <v>0</v>
      </c>
    </row>
    <row r="701" spans="1:53" s="270" customFormat="1" ht="11.25" customHeight="1" thickBot="1" x14ac:dyDescent="0.45">
      <c r="A701" s="264"/>
      <c r="B701" s="266"/>
      <c r="C701" s="570"/>
      <c r="D701" s="267"/>
      <c r="E701" s="268"/>
      <c r="F701" s="268"/>
      <c r="G701" s="268"/>
      <c r="H701" s="268"/>
      <c r="I701" s="268"/>
      <c r="J701" s="268"/>
      <c r="K701" s="268"/>
      <c r="L701" s="269"/>
      <c r="M701" s="268"/>
      <c r="N701" s="268"/>
      <c r="O701" s="264"/>
      <c r="P701" s="264"/>
      <c r="Q701" s="264"/>
      <c r="R701" s="264"/>
      <c r="S701" s="264"/>
      <c r="T701" s="264"/>
      <c r="U701" s="264"/>
      <c r="V701" s="264"/>
      <c r="W701" s="264"/>
      <c r="X701" s="264"/>
      <c r="Y701" s="264"/>
      <c r="Z701" s="264"/>
      <c r="AA701" s="264"/>
      <c r="AB701" s="264"/>
      <c r="AC701" s="264"/>
      <c r="AD701" s="264"/>
      <c r="AE701" s="264"/>
      <c r="AF701" s="264"/>
      <c r="AG701" s="264"/>
      <c r="AH701" s="264"/>
      <c r="AI701" s="264"/>
      <c r="AJ701" s="264"/>
      <c r="AK701" s="264"/>
      <c r="AL701" s="264"/>
      <c r="AM701" s="264"/>
      <c r="AN701" s="264"/>
      <c r="AO701" s="264"/>
      <c r="AP701" s="264"/>
      <c r="AQ701" s="264"/>
      <c r="AR701" s="264"/>
      <c r="AS701" s="264"/>
      <c r="AT701" s="264"/>
      <c r="AU701" s="264"/>
      <c r="AV701" s="264"/>
      <c r="AW701" s="264"/>
      <c r="AX701" s="264"/>
      <c r="AY701" s="264"/>
      <c r="AZ701" s="264"/>
      <c r="BA701" s="264"/>
    </row>
    <row r="702" spans="1:53" ht="59.1" customHeight="1" thickBot="1" x14ac:dyDescent="0.55000000000000004">
      <c r="B702" s="205" t="s">
        <v>9</v>
      </c>
      <c r="C702" s="205" t="s">
        <v>51</v>
      </c>
      <c r="D702" s="208" t="s">
        <v>52</v>
      </c>
      <c r="E702" s="73" t="s">
        <v>192</v>
      </c>
      <c r="F702" s="7" t="s">
        <v>193</v>
      </c>
      <c r="G702" s="7" t="s">
        <v>194</v>
      </c>
      <c r="H702" s="7" t="s">
        <v>195</v>
      </c>
      <c r="I702" s="7" t="s">
        <v>196</v>
      </c>
      <c r="J702" s="8" t="s">
        <v>197</v>
      </c>
      <c r="K702" s="74" t="s">
        <v>23</v>
      </c>
      <c r="L702" s="75" t="s">
        <v>21</v>
      </c>
      <c r="M702" s="74" t="s">
        <v>22</v>
      </c>
      <c r="N702" s="8" t="s">
        <v>24</v>
      </c>
    </row>
    <row r="703" spans="1:53" ht="26.1" customHeight="1" thickBot="1" x14ac:dyDescent="0.4">
      <c r="B703" s="591" t="s">
        <v>239</v>
      </c>
      <c r="C703" s="569" t="s">
        <v>205</v>
      </c>
      <c r="D703" s="117" t="s">
        <v>204</v>
      </c>
      <c r="E703" s="383">
        <f>SUM(E704:E705)/SUM(E675:E676)*100</f>
        <v>100</v>
      </c>
      <c r="F703" s="384" t="e">
        <f t="shared" ref="F703:N703" si="21">SUM(F704:F705)/SUM(F675:F676)*100</f>
        <v>#DIV/0!</v>
      </c>
      <c r="G703" s="385" t="e">
        <f t="shared" si="21"/>
        <v>#DIV/0!</v>
      </c>
      <c r="H703" s="385" t="e">
        <f t="shared" si="21"/>
        <v>#DIV/0!</v>
      </c>
      <c r="I703" s="385" t="e">
        <f t="shared" si="21"/>
        <v>#DIV/0!</v>
      </c>
      <c r="J703" s="386" t="e">
        <f t="shared" si="21"/>
        <v>#DIV/0!</v>
      </c>
      <c r="K703" s="383" t="e">
        <f t="shared" si="21"/>
        <v>#DIV/0!</v>
      </c>
      <c r="L703" s="387" t="e">
        <f t="shared" si="21"/>
        <v>#DIV/0!</v>
      </c>
      <c r="M703" s="384" t="e">
        <f t="shared" si="21"/>
        <v>#DIV/0!</v>
      </c>
      <c r="N703" s="386" t="e">
        <f t="shared" si="21"/>
        <v>#DIV/0!</v>
      </c>
    </row>
    <row r="704" spans="1:53" ht="15" customHeight="1" x14ac:dyDescent="0.35">
      <c r="B704" s="592"/>
      <c r="C704" s="615" t="s">
        <v>2</v>
      </c>
      <c r="D704" s="76" t="s">
        <v>0</v>
      </c>
      <c r="E704" s="48">
        <v>1</v>
      </c>
      <c r="F704" s="18">
        <v>0</v>
      </c>
      <c r="G704" s="18">
        <v>0</v>
      </c>
      <c r="H704" s="18">
        <v>0</v>
      </c>
      <c r="I704" s="18">
        <v>0</v>
      </c>
      <c r="J704" s="19">
        <v>0</v>
      </c>
      <c r="K704" s="55">
        <v>0</v>
      </c>
      <c r="L704" s="18">
        <v>0</v>
      </c>
      <c r="M704" s="18">
        <v>0</v>
      </c>
      <c r="N704" s="19">
        <v>0</v>
      </c>
    </row>
    <row r="705" spans="2:14" ht="15.75" customHeight="1" thickBot="1" x14ac:dyDescent="0.4">
      <c r="B705" s="592"/>
      <c r="C705" s="616"/>
      <c r="D705" s="77" t="s">
        <v>1</v>
      </c>
      <c r="E705" s="24">
        <v>0</v>
      </c>
      <c r="F705" s="22">
        <v>0</v>
      </c>
      <c r="G705" s="22">
        <v>0</v>
      </c>
      <c r="H705" s="22">
        <v>0</v>
      </c>
      <c r="I705" s="22">
        <v>0</v>
      </c>
      <c r="J705" s="61">
        <v>0</v>
      </c>
      <c r="K705" s="78">
        <v>0</v>
      </c>
      <c r="L705" s="22">
        <v>0</v>
      </c>
      <c r="M705" s="22">
        <v>0</v>
      </c>
      <c r="N705" s="27">
        <v>0</v>
      </c>
    </row>
    <row r="706" spans="2:14" ht="15.75" customHeight="1" x14ac:dyDescent="0.35">
      <c r="B706" s="592"/>
      <c r="C706" s="615" t="s">
        <v>25</v>
      </c>
      <c r="D706" s="79" t="s">
        <v>3</v>
      </c>
      <c r="E706" s="16">
        <v>0</v>
      </c>
      <c r="F706" s="14">
        <v>0</v>
      </c>
      <c r="G706" s="14">
        <v>0</v>
      </c>
      <c r="H706" s="14">
        <v>0</v>
      </c>
      <c r="I706" s="14">
        <v>0</v>
      </c>
      <c r="J706" s="32">
        <v>0</v>
      </c>
      <c r="K706" s="80">
        <v>0</v>
      </c>
      <c r="L706" s="14">
        <v>0</v>
      </c>
      <c r="M706" s="14">
        <v>0</v>
      </c>
      <c r="N706" s="32">
        <v>0</v>
      </c>
    </row>
    <row r="707" spans="2:14" ht="15.75" customHeight="1" x14ac:dyDescent="0.35">
      <c r="B707" s="592"/>
      <c r="C707" s="617"/>
      <c r="D707" s="105" t="s">
        <v>5</v>
      </c>
      <c r="E707" s="37">
        <v>0</v>
      </c>
      <c r="F707" s="35">
        <v>0</v>
      </c>
      <c r="G707" s="35">
        <v>0</v>
      </c>
      <c r="H707" s="35">
        <v>0</v>
      </c>
      <c r="I707" s="35">
        <v>0</v>
      </c>
      <c r="J707" s="39">
        <v>0</v>
      </c>
      <c r="K707" s="57">
        <v>0</v>
      </c>
      <c r="L707" s="35">
        <v>0</v>
      </c>
      <c r="M707" s="35">
        <v>0</v>
      </c>
      <c r="N707" s="39">
        <v>0</v>
      </c>
    </row>
    <row r="708" spans="2:14" ht="15.75" customHeight="1" x14ac:dyDescent="0.35">
      <c r="B708" s="592"/>
      <c r="C708" s="617"/>
      <c r="D708" s="105" t="s">
        <v>6</v>
      </c>
      <c r="E708" s="37">
        <v>1</v>
      </c>
      <c r="F708" s="35">
        <v>0</v>
      </c>
      <c r="G708" s="35">
        <v>0</v>
      </c>
      <c r="H708" s="35">
        <v>0</v>
      </c>
      <c r="I708" s="35">
        <v>0</v>
      </c>
      <c r="J708" s="39">
        <v>0</v>
      </c>
      <c r="K708" s="57">
        <v>0</v>
      </c>
      <c r="L708" s="35">
        <v>0</v>
      </c>
      <c r="M708" s="35">
        <v>0</v>
      </c>
      <c r="N708" s="39">
        <v>0</v>
      </c>
    </row>
    <row r="709" spans="2:14" ht="15.75" customHeight="1" thickBot="1" x14ac:dyDescent="0.4">
      <c r="B709" s="592"/>
      <c r="C709" s="616"/>
      <c r="D709" s="108" t="s">
        <v>4</v>
      </c>
      <c r="E709" s="45">
        <v>0</v>
      </c>
      <c r="F709" s="26">
        <v>0</v>
      </c>
      <c r="G709" s="26">
        <v>0</v>
      </c>
      <c r="H709" s="26">
        <v>0</v>
      </c>
      <c r="I709" s="26">
        <v>0</v>
      </c>
      <c r="J709" s="27">
        <v>0</v>
      </c>
      <c r="K709" s="83">
        <v>0</v>
      </c>
      <c r="L709" s="26">
        <v>0</v>
      </c>
      <c r="M709" s="26">
        <v>0</v>
      </c>
      <c r="N709" s="27">
        <v>0</v>
      </c>
    </row>
    <row r="710" spans="2:14" x14ac:dyDescent="0.35">
      <c r="B710" s="592"/>
      <c r="C710" s="615" t="s">
        <v>26</v>
      </c>
      <c r="D710" s="84" t="s">
        <v>7</v>
      </c>
      <c r="E710" s="48">
        <v>0</v>
      </c>
      <c r="F710" s="18">
        <v>0</v>
      </c>
      <c r="G710" s="18">
        <v>0</v>
      </c>
      <c r="H710" s="18">
        <v>0</v>
      </c>
      <c r="I710" s="18">
        <v>0</v>
      </c>
      <c r="J710" s="19">
        <v>0</v>
      </c>
      <c r="K710" s="55">
        <v>0</v>
      </c>
      <c r="L710" s="18">
        <v>0</v>
      </c>
      <c r="M710" s="18">
        <v>0</v>
      </c>
      <c r="N710" s="19">
        <v>0</v>
      </c>
    </row>
    <row r="711" spans="2:14" ht="16.5" customHeight="1" thickBot="1" x14ac:dyDescent="0.4">
      <c r="B711" s="592"/>
      <c r="C711" s="616"/>
      <c r="D711" s="85" t="s">
        <v>8</v>
      </c>
      <c r="E711" s="45">
        <v>1</v>
      </c>
      <c r="F711" s="26">
        <v>0</v>
      </c>
      <c r="G711" s="26">
        <v>0</v>
      </c>
      <c r="H711" s="26">
        <v>0</v>
      </c>
      <c r="I711" s="26">
        <v>0</v>
      </c>
      <c r="J711" s="27">
        <v>0</v>
      </c>
      <c r="K711" s="83">
        <v>0</v>
      </c>
      <c r="L711" s="26">
        <v>0</v>
      </c>
      <c r="M711" s="26">
        <v>0</v>
      </c>
      <c r="N711" s="27">
        <v>0</v>
      </c>
    </row>
    <row r="712" spans="2:14" ht="16.5" customHeight="1" x14ac:dyDescent="0.35">
      <c r="B712" s="592"/>
      <c r="C712" s="618" t="s">
        <v>62</v>
      </c>
      <c r="D712" s="86" t="s">
        <v>29</v>
      </c>
      <c r="E712" s="48">
        <v>0</v>
      </c>
      <c r="F712" s="18">
        <v>0</v>
      </c>
      <c r="G712" s="18">
        <v>0</v>
      </c>
      <c r="H712" s="18">
        <v>0</v>
      </c>
      <c r="I712" s="18">
        <v>0</v>
      </c>
      <c r="J712" s="19">
        <v>0</v>
      </c>
      <c r="K712" s="55">
        <v>0</v>
      </c>
      <c r="L712" s="18">
        <v>0</v>
      </c>
      <c r="M712" s="18">
        <v>0</v>
      </c>
      <c r="N712" s="19">
        <v>0</v>
      </c>
    </row>
    <row r="713" spans="2:14" ht="16.5" customHeight="1" thickBot="1" x14ac:dyDescent="0.4">
      <c r="B713" s="592"/>
      <c r="C713" s="619"/>
      <c r="D713" s="85" t="s">
        <v>30</v>
      </c>
      <c r="E713" s="45">
        <v>1</v>
      </c>
      <c r="F713" s="26">
        <v>0</v>
      </c>
      <c r="G713" s="26">
        <v>0</v>
      </c>
      <c r="H713" s="26">
        <v>0</v>
      </c>
      <c r="I713" s="26">
        <v>0</v>
      </c>
      <c r="J713" s="27">
        <v>0</v>
      </c>
      <c r="K713" s="83">
        <v>0</v>
      </c>
      <c r="L713" s="26">
        <v>0</v>
      </c>
      <c r="M713" s="26">
        <v>0</v>
      </c>
      <c r="N713" s="27">
        <v>0</v>
      </c>
    </row>
    <row r="714" spans="2:14" ht="18" customHeight="1" x14ac:dyDescent="0.35">
      <c r="B714" s="592"/>
      <c r="C714" s="615" t="s">
        <v>27</v>
      </c>
      <c r="D714" s="86" t="s">
        <v>31</v>
      </c>
      <c r="E714" s="48">
        <v>0</v>
      </c>
      <c r="F714" s="18">
        <v>0</v>
      </c>
      <c r="G714" s="18">
        <v>0</v>
      </c>
      <c r="H714" s="18">
        <v>0</v>
      </c>
      <c r="I714" s="18">
        <v>0</v>
      </c>
      <c r="J714" s="19">
        <v>0</v>
      </c>
      <c r="K714" s="55">
        <v>0</v>
      </c>
      <c r="L714" s="18">
        <v>0</v>
      </c>
      <c r="M714" s="18">
        <v>0</v>
      </c>
      <c r="N714" s="19">
        <v>0</v>
      </c>
    </row>
    <row r="715" spans="2:14" ht="16.5" customHeight="1" x14ac:dyDescent="0.35">
      <c r="B715" s="592"/>
      <c r="C715" s="617"/>
      <c r="D715" s="87" t="s">
        <v>32</v>
      </c>
      <c r="E715" s="37">
        <v>0</v>
      </c>
      <c r="F715" s="35">
        <v>0</v>
      </c>
      <c r="G715" s="35">
        <v>0</v>
      </c>
      <c r="H715" s="35">
        <v>0</v>
      </c>
      <c r="I715" s="35">
        <v>0</v>
      </c>
      <c r="J715" s="39">
        <v>0</v>
      </c>
      <c r="K715" s="57">
        <v>0</v>
      </c>
      <c r="L715" s="35">
        <v>0</v>
      </c>
      <c r="M715" s="35">
        <v>0</v>
      </c>
      <c r="N715" s="39">
        <v>0</v>
      </c>
    </row>
    <row r="716" spans="2:14" ht="13.9" thickBot="1" x14ac:dyDescent="0.4">
      <c r="B716" s="592"/>
      <c r="C716" s="619"/>
      <c r="D716" s="88" t="s">
        <v>33</v>
      </c>
      <c r="E716" s="45">
        <v>0</v>
      </c>
      <c r="F716" s="26">
        <v>0</v>
      </c>
      <c r="G716" s="26">
        <v>0</v>
      </c>
      <c r="H716" s="26">
        <v>0</v>
      </c>
      <c r="I716" s="26">
        <v>0</v>
      </c>
      <c r="J716" s="27">
        <v>0</v>
      </c>
      <c r="K716" s="83">
        <v>0</v>
      </c>
      <c r="L716" s="26">
        <v>0</v>
      </c>
      <c r="M716" s="26">
        <v>0</v>
      </c>
      <c r="N716" s="27">
        <v>0</v>
      </c>
    </row>
    <row r="717" spans="2:14" x14ac:dyDescent="0.35">
      <c r="B717" s="592"/>
      <c r="C717" s="615" t="s">
        <v>28</v>
      </c>
      <c r="D717" s="89" t="s">
        <v>34</v>
      </c>
      <c r="E717" s="55">
        <v>0</v>
      </c>
      <c r="F717" s="18">
        <v>0</v>
      </c>
      <c r="G717" s="18">
        <v>0</v>
      </c>
      <c r="H717" s="18">
        <v>0</v>
      </c>
      <c r="I717" s="18">
        <v>0</v>
      </c>
      <c r="J717" s="19">
        <v>0</v>
      </c>
      <c r="K717" s="55">
        <v>0</v>
      </c>
      <c r="L717" s="18">
        <v>0</v>
      </c>
      <c r="M717" s="18">
        <v>0</v>
      </c>
      <c r="N717" s="19">
        <v>0</v>
      </c>
    </row>
    <row r="718" spans="2:14" x14ac:dyDescent="0.35">
      <c r="B718" s="592"/>
      <c r="C718" s="617"/>
      <c r="D718" s="90" t="s">
        <v>36</v>
      </c>
      <c r="E718" s="57">
        <v>0</v>
      </c>
      <c r="F718" s="35">
        <v>0</v>
      </c>
      <c r="G718" s="35">
        <v>0</v>
      </c>
      <c r="H718" s="35">
        <v>0</v>
      </c>
      <c r="I718" s="35">
        <v>0</v>
      </c>
      <c r="J718" s="39">
        <v>0</v>
      </c>
      <c r="K718" s="57">
        <v>0</v>
      </c>
      <c r="L718" s="35">
        <v>0</v>
      </c>
      <c r="M718" s="35">
        <v>0</v>
      </c>
      <c r="N718" s="39">
        <v>0</v>
      </c>
    </row>
    <row r="719" spans="2:14" x14ac:dyDescent="0.35">
      <c r="B719" s="592"/>
      <c r="C719" s="617"/>
      <c r="D719" s="90" t="s">
        <v>35</v>
      </c>
      <c r="E719" s="57">
        <v>0</v>
      </c>
      <c r="F719" s="35">
        <v>0</v>
      </c>
      <c r="G719" s="35">
        <v>0</v>
      </c>
      <c r="H719" s="35">
        <v>0</v>
      </c>
      <c r="I719" s="35">
        <v>0</v>
      </c>
      <c r="J719" s="39">
        <v>0</v>
      </c>
      <c r="K719" s="57">
        <v>0</v>
      </c>
      <c r="L719" s="35">
        <v>0</v>
      </c>
      <c r="M719" s="35">
        <v>0</v>
      </c>
      <c r="N719" s="39">
        <v>0</v>
      </c>
    </row>
    <row r="720" spans="2:14" ht="15.75" customHeight="1" thickBot="1" x14ac:dyDescent="0.4">
      <c r="B720" s="592"/>
      <c r="C720" s="619"/>
      <c r="D720" s="91" t="s">
        <v>37</v>
      </c>
      <c r="E720" s="45">
        <v>0</v>
      </c>
      <c r="F720" s="26">
        <v>0</v>
      </c>
      <c r="G720" s="26">
        <v>0</v>
      </c>
      <c r="H720" s="26">
        <v>0</v>
      </c>
      <c r="I720" s="26">
        <v>0</v>
      </c>
      <c r="J720" s="27">
        <v>0</v>
      </c>
      <c r="K720" s="83">
        <v>0</v>
      </c>
      <c r="L720" s="26">
        <v>0</v>
      </c>
      <c r="M720" s="26">
        <v>0</v>
      </c>
      <c r="N720" s="27">
        <v>0</v>
      </c>
    </row>
    <row r="721" spans="1:53" ht="15.75" customHeight="1" x14ac:dyDescent="0.35">
      <c r="B721" s="592"/>
      <c r="C721" s="615" t="s">
        <v>188</v>
      </c>
      <c r="D721" s="201" t="s">
        <v>16</v>
      </c>
      <c r="E721" s="55">
        <v>0</v>
      </c>
      <c r="F721" s="18">
        <v>0</v>
      </c>
      <c r="G721" s="18">
        <v>0</v>
      </c>
      <c r="H721" s="18">
        <v>0</v>
      </c>
      <c r="I721" s="18">
        <v>0</v>
      </c>
      <c r="J721" s="19">
        <v>0</v>
      </c>
      <c r="K721" s="55">
        <v>0</v>
      </c>
      <c r="L721" s="18">
        <v>0</v>
      </c>
      <c r="M721" s="18">
        <v>0</v>
      </c>
      <c r="N721" s="19">
        <v>0</v>
      </c>
    </row>
    <row r="722" spans="1:53" x14ac:dyDescent="0.35">
      <c r="B722" s="592"/>
      <c r="C722" s="621"/>
      <c r="D722" s="199" t="s">
        <v>17</v>
      </c>
      <c r="E722" s="57">
        <v>0</v>
      </c>
      <c r="F722" s="35">
        <v>0</v>
      </c>
      <c r="G722" s="35">
        <v>0</v>
      </c>
      <c r="H722" s="35">
        <v>0</v>
      </c>
      <c r="I722" s="35">
        <v>0</v>
      </c>
      <c r="J722" s="39">
        <v>0</v>
      </c>
      <c r="K722" s="57">
        <v>0</v>
      </c>
      <c r="L722" s="35">
        <v>0</v>
      </c>
      <c r="M722" s="35">
        <v>0</v>
      </c>
      <c r="N722" s="39">
        <v>0</v>
      </c>
    </row>
    <row r="723" spans="1:53" x14ac:dyDescent="0.35">
      <c r="B723" s="592"/>
      <c r="C723" s="621"/>
      <c r="D723" s="199" t="s">
        <v>18</v>
      </c>
      <c r="E723" s="57">
        <v>0</v>
      </c>
      <c r="F723" s="35">
        <v>0</v>
      </c>
      <c r="G723" s="35">
        <v>0</v>
      </c>
      <c r="H723" s="35">
        <v>0</v>
      </c>
      <c r="I723" s="35">
        <v>0</v>
      </c>
      <c r="J723" s="39">
        <v>0</v>
      </c>
      <c r="K723" s="57">
        <v>0</v>
      </c>
      <c r="L723" s="35">
        <v>0</v>
      </c>
      <c r="M723" s="35">
        <v>0</v>
      </c>
      <c r="N723" s="39">
        <v>0</v>
      </c>
    </row>
    <row r="724" spans="1:53" x14ac:dyDescent="0.35">
      <c r="B724" s="592"/>
      <c r="C724" s="621"/>
      <c r="D724" s="199" t="s">
        <v>19</v>
      </c>
      <c r="E724" s="57">
        <v>0</v>
      </c>
      <c r="F724" s="35">
        <v>0</v>
      </c>
      <c r="G724" s="35">
        <v>0</v>
      </c>
      <c r="H724" s="35">
        <v>0</v>
      </c>
      <c r="I724" s="35">
        <v>0</v>
      </c>
      <c r="J724" s="39">
        <v>0</v>
      </c>
      <c r="K724" s="57">
        <v>0</v>
      </c>
      <c r="L724" s="35">
        <v>0</v>
      </c>
      <c r="M724" s="35">
        <v>0</v>
      </c>
      <c r="N724" s="39">
        <v>0</v>
      </c>
    </row>
    <row r="725" spans="1:53" x14ac:dyDescent="0.35">
      <c r="B725" s="592"/>
      <c r="C725" s="621"/>
      <c r="D725" s="199" t="s">
        <v>20</v>
      </c>
      <c r="E725" s="57">
        <v>0</v>
      </c>
      <c r="F725" s="35">
        <v>0</v>
      </c>
      <c r="G725" s="35">
        <v>0</v>
      </c>
      <c r="H725" s="35">
        <v>0</v>
      </c>
      <c r="I725" s="35">
        <v>0</v>
      </c>
      <c r="J725" s="39">
        <v>0</v>
      </c>
      <c r="K725" s="57">
        <v>0</v>
      </c>
      <c r="L725" s="35">
        <v>0</v>
      </c>
      <c r="M725" s="35">
        <v>0</v>
      </c>
      <c r="N725" s="39">
        <v>0</v>
      </c>
    </row>
    <row r="726" spans="1:53" ht="21.75" customHeight="1" thickBot="1" x14ac:dyDescent="0.4">
      <c r="B726" s="593"/>
      <c r="C726" s="616"/>
      <c r="D726" s="203" t="s">
        <v>255</v>
      </c>
      <c r="E726" s="83">
        <v>1</v>
      </c>
      <c r="F726" s="26">
        <v>0</v>
      </c>
      <c r="G726" s="26">
        <v>0</v>
      </c>
      <c r="H726" s="26">
        <v>0</v>
      </c>
      <c r="I726" s="26">
        <v>0</v>
      </c>
      <c r="J726" s="27">
        <v>0</v>
      </c>
      <c r="K726" s="83">
        <v>0</v>
      </c>
      <c r="L726" s="26">
        <v>0</v>
      </c>
      <c r="M726" s="26">
        <v>0</v>
      </c>
      <c r="N726" s="27">
        <v>0</v>
      </c>
    </row>
    <row r="727" spans="1:53" s="270" customFormat="1" ht="12.75" customHeight="1" thickBot="1" x14ac:dyDescent="0.4">
      <c r="A727" s="264"/>
      <c r="B727" s="266"/>
      <c r="C727" s="267"/>
      <c r="D727" s="267"/>
      <c r="E727" s="268"/>
      <c r="F727" s="268"/>
      <c r="G727" s="268"/>
      <c r="H727" s="268"/>
      <c r="I727" s="268"/>
      <c r="J727" s="268"/>
      <c r="K727" s="268"/>
      <c r="L727" s="269"/>
      <c r="M727" s="268"/>
      <c r="N727" s="268"/>
      <c r="O727" s="264"/>
      <c r="P727" s="264"/>
      <c r="Q727" s="264"/>
      <c r="R727" s="264"/>
      <c r="S727" s="264"/>
      <c r="T727" s="264"/>
      <c r="U727" s="264"/>
      <c r="V727" s="264"/>
      <c r="W727" s="264"/>
      <c r="X727" s="264"/>
      <c r="Y727" s="264"/>
      <c r="Z727" s="264"/>
      <c r="AA727" s="264"/>
      <c r="AB727" s="264"/>
      <c r="AC727" s="264"/>
      <c r="AD727" s="264"/>
      <c r="AE727" s="264"/>
      <c r="AF727" s="264"/>
      <c r="AG727" s="264"/>
      <c r="AH727" s="264"/>
      <c r="AI727" s="264"/>
      <c r="AJ727" s="264"/>
      <c r="AK727" s="264"/>
      <c r="AL727" s="264"/>
      <c r="AM727" s="264"/>
      <c r="AN727" s="264"/>
      <c r="AO727" s="264"/>
      <c r="AP727" s="264"/>
      <c r="AQ727" s="264"/>
      <c r="AR727" s="264"/>
      <c r="AS727" s="264"/>
      <c r="AT727" s="264"/>
      <c r="AU727" s="264"/>
      <c r="AV727" s="264"/>
      <c r="AW727" s="264"/>
      <c r="AX727" s="264"/>
      <c r="AY727" s="264"/>
      <c r="AZ727" s="264"/>
      <c r="BA727" s="264"/>
    </row>
    <row r="728" spans="1:53" ht="59.1" customHeight="1" thickBot="1" x14ac:dyDescent="0.55000000000000004">
      <c r="B728" s="205" t="s">
        <v>9</v>
      </c>
      <c r="C728" s="205" t="s">
        <v>51</v>
      </c>
      <c r="D728" s="208" t="s">
        <v>52</v>
      </c>
      <c r="E728" s="73" t="s">
        <v>192</v>
      </c>
      <c r="F728" s="7" t="s">
        <v>193</v>
      </c>
      <c r="G728" s="7" t="s">
        <v>194</v>
      </c>
      <c r="H728" s="7" t="s">
        <v>195</v>
      </c>
      <c r="I728" s="7" t="s">
        <v>196</v>
      </c>
      <c r="J728" s="8" t="s">
        <v>197</v>
      </c>
      <c r="K728" s="74" t="s">
        <v>23</v>
      </c>
      <c r="L728" s="75" t="s">
        <v>21</v>
      </c>
      <c r="M728" s="74" t="s">
        <v>22</v>
      </c>
      <c r="N728" s="8" t="s">
        <v>24</v>
      </c>
    </row>
    <row r="729" spans="1:53" ht="24.6" customHeight="1" thickBot="1" x14ac:dyDescent="0.4">
      <c r="B729" s="591" t="s">
        <v>240</v>
      </c>
      <c r="C729" s="116" t="s">
        <v>205</v>
      </c>
      <c r="D729" s="117" t="s">
        <v>204</v>
      </c>
      <c r="E729" s="380">
        <f>SUM(E730:E731)/SUM(E675:E676)*100</f>
        <v>0</v>
      </c>
      <c r="F729" s="130" t="e">
        <f t="shared" ref="F729:N729" si="22">SUM(F730:F731)/SUM(F675:F676)*100</f>
        <v>#DIV/0!</v>
      </c>
      <c r="G729" s="131" t="e">
        <f t="shared" si="22"/>
        <v>#DIV/0!</v>
      </c>
      <c r="H729" s="194" t="e">
        <f t="shared" si="22"/>
        <v>#DIV/0!</v>
      </c>
      <c r="I729" s="130" t="e">
        <f t="shared" si="22"/>
        <v>#DIV/0!</v>
      </c>
      <c r="J729" s="185" t="e">
        <f t="shared" si="22"/>
        <v>#DIV/0!</v>
      </c>
      <c r="K729" s="168" t="e">
        <f t="shared" si="22"/>
        <v>#DIV/0!</v>
      </c>
      <c r="L729" s="131" t="e">
        <f t="shared" si="22"/>
        <v>#DIV/0!</v>
      </c>
      <c r="M729" s="194" t="e">
        <f t="shared" si="22"/>
        <v>#DIV/0!</v>
      </c>
      <c r="N729" s="185" t="e">
        <f t="shared" si="22"/>
        <v>#DIV/0!</v>
      </c>
    </row>
    <row r="730" spans="1:53" ht="15" customHeight="1" x14ac:dyDescent="0.35">
      <c r="B730" s="592"/>
      <c r="C730" s="615" t="s">
        <v>2</v>
      </c>
      <c r="D730" s="76" t="s">
        <v>0</v>
      </c>
      <c r="E730" s="48">
        <v>0</v>
      </c>
      <c r="F730" s="18">
        <v>0</v>
      </c>
      <c r="G730" s="18">
        <v>0</v>
      </c>
      <c r="H730" s="18">
        <v>0</v>
      </c>
      <c r="I730" s="18">
        <v>0</v>
      </c>
      <c r="J730" s="19">
        <v>0</v>
      </c>
      <c r="K730" s="55">
        <v>0</v>
      </c>
      <c r="L730" s="18">
        <v>0</v>
      </c>
      <c r="M730" s="18">
        <v>0</v>
      </c>
      <c r="N730" s="19">
        <v>0</v>
      </c>
    </row>
    <row r="731" spans="1:53" ht="15.75" customHeight="1" thickBot="1" x14ac:dyDescent="0.4">
      <c r="B731" s="592"/>
      <c r="C731" s="616"/>
      <c r="D731" s="77" t="s">
        <v>1</v>
      </c>
      <c r="E731" s="24">
        <v>0</v>
      </c>
      <c r="F731" s="22">
        <v>0</v>
      </c>
      <c r="G731" s="22">
        <v>0</v>
      </c>
      <c r="H731" s="22">
        <v>0</v>
      </c>
      <c r="I731" s="22">
        <v>0</v>
      </c>
      <c r="J731" s="61">
        <v>0</v>
      </c>
      <c r="K731" s="78">
        <v>0</v>
      </c>
      <c r="L731" s="22">
        <v>0</v>
      </c>
      <c r="M731" s="22">
        <v>0</v>
      </c>
      <c r="N731" s="27">
        <v>0</v>
      </c>
    </row>
    <row r="732" spans="1:53" ht="15.75" customHeight="1" x14ac:dyDescent="0.35">
      <c r="B732" s="592"/>
      <c r="C732" s="615" t="s">
        <v>25</v>
      </c>
      <c r="D732" s="79" t="s">
        <v>3</v>
      </c>
      <c r="E732" s="16">
        <v>0</v>
      </c>
      <c r="F732" s="14">
        <v>0</v>
      </c>
      <c r="G732" s="14">
        <v>0</v>
      </c>
      <c r="H732" s="14">
        <v>0</v>
      </c>
      <c r="I732" s="14">
        <v>0</v>
      </c>
      <c r="J732" s="32">
        <v>0</v>
      </c>
      <c r="K732" s="80">
        <v>0</v>
      </c>
      <c r="L732" s="14">
        <v>0</v>
      </c>
      <c r="M732" s="14">
        <v>0</v>
      </c>
      <c r="N732" s="32">
        <v>0</v>
      </c>
    </row>
    <row r="733" spans="1:53" ht="15.75" customHeight="1" x14ac:dyDescent="0.35">
      <c r="B733" s="592"/>
      <c r="C733" s="617"/>
      <c r="D733" s="105" t="s">
        <v>5</v>
      </c>
      <c r="E733" s="37">
        <v>0</v>
      </c>
      <c r="F733" s="35">
        <v>0</v>
      </c>
      <c r="G733" s="35">
        <v>0</v>
      </c>
      <c r="H733" s="35">
        <v>0</v>
      </c>
      <c r="I733" s="35">
        <v>0</v>
      </c>
      <c r="J733" s="39">
        <v>0</v>
      </c>
      <c r="K733" s="57">
        <v>0</v>
      </c>
      <c r="L733" s="35">
        <v>0</v>
      </c>
      <c r="M733" s="35">
        <v>0</v>
      </c>
      <c r="N733" s="39">
        <v>0</v>
      </c>
    </row>
    <row r="734" spans="1:53" ht="15.75" customHeight="1" x14ac:dyDescent="0.35">
      <c r="B734" s="592"/>
      <c r="C734" s="617"/>
      <c r="D734" s="105" t="s">
        <v>6</v>
      </c>
      <c r="E734" s="37">
        <v>0</v>
      </c>
      <c r="F734" s="35">
        <v>0</v>
      </c>
      <c r="G734" s="35">
        <v>0</v>
      </c>
      <c r="H734" s="35">
        <v>0</v>
      </c>
      <c r="I734" s="35">
        <v>0</v>
      </c>
      <c r="J734" s="39">
        <v>0</v>
      </c>
      <c r="K734" s="57">
        <v>0</v>
      </c>
      <c r="L734" s="35">
        <v>0</v>
      </c>
      <c r="M734" s="35">
        <v>0</v>
      </c>
      <c r="N734" s="39">
        <v>0</v>
      </c>
    </row>
    <row r="735" spans="1:53" ht="15.75" customHeight="1" thickBot="1" x14ac:dyDescent="0.4">
      <c r="B735" s="592"/>
      <c r="C735" s="616"/>
      <c r="D735" s="108" t="s">
        <v>4</v>
      </c>
      <c r="E735" s="45">
        <v>0</v>
      </c>
      <c r="F735" s="26">
        <v>0</v>
      </c>
      <c r="G735" s="26">
        <v>0</v>
      </c>
      <c r="H735" s="26">
        <v>0</v>
      </c>
      <c r="I735" s="26">
        <v>0</v>
      </c>
      <c r="J735" s="27">
        <v>0</v>
      </c>
      <c r="K735" s="83">
        <v>0</v>
      </c>
      <c r="L735" s="26">
        <v>0</v>
      </c>
      <c r="M735" s="26">
        <v>0</v>
      </c>
      <c r="N735" s="27">
        <v>0</v>
      </c>
    </row>
    <row r="736" spans="1:53" x14ac:dyDescent="0.35">
      <c r="B736" s="592"/>
      <c r="C736" s="615" t="s">
        <v>26</v>
      </c>
      <c r="D736" s="84" t="s">
        <v>7</v>
      </c>
      <c r="E736" s="48">
        <v>0</v>
      </c>
      <c r="F736" s="18">
        <v>0</v>
      </c>
      <c r="G736" s="18">
        <v>0</v>
      </c>
      <c r="H736" s="18">
        <v>0</v>
      </c>
      <c r="I736" s="18">
        <v>0</v>
      </c>
      <c r="J736" s="19">
        <v>0</v>
      </c>
      <c r="K736" s="55">
        <v>0</v>
      </c>
      <c r="L736" s="18">
        <v>0</v>
      </c>
      <c r="M736" s="18">
        <v>0</v>
      </c>
      <c r="N736" s="19">
        <v>0</v>
      </c>
    </row>
    <row r="737" spans="2:14" ht="16.5" customHeight="1" thickBot="1" x14ac:dyDescent="0.4">
      <c r="B737" s="592"/>
      <c r="C737" s="616"/>
      <c r="D737" s="85" t="s">
        <v>8</v>
      </c>
      <c r="E737" s="45">
        <v>0</v>
      </c>
      <c r="F737" s="26">
        <v>0</v>
      </c>
      <c r="G737" s="26">
        <v>0</v>
      </c>
      <c r="H737" s="26">
        <v>0</v>
      </c>
      <c r="I737" s="26">
        <v>0</v>
      </c>
      <c r="J737" s="27">
        <v>0</v>
      </c>
      <c r="K737" s="83">
        <v>0</v>
      </c>
      <c r="L737" s="26">
        <v>0</v>
      </c>
      <c r="M737" s="26">
        <v>0</v>
      </c>
      <c r="N737" s="27">
        <v>0</v>
      </c>
    </row>
    <row r="738" spans="2:14" ht="16.5" customHeight="1" x14ac:dyDescent="0.35">
      <c r="B738" s="592"/>
      <c r="C738" s="618" t="s">
        <v>62</v>
      </c>
      <c r="D738" s="86" t="s">
        <v>29</v>
      </c>
      <c r="E738" s="48">
        <v>0</v>
      </c>
      <c r="F738" s="18">
        <v>0</v>
      </c>
      <c r="G738" s="18">
        <v>0</v>
      </c>
      <c r="H738" s="18">
        <v>0</v>
      </c>
      <c r="I738" s="18">
        <v>0</v>
      </c>
      <c r="J738" s="19">
        <v>0</v>
      </c>
      <c r="K738" s="55">
        <v>0</v>
      </c>
      <c r="L738" s="18">
        <v>0</v>
      </c>
      <c r="M738" s="18">
        <v>0</v>
      </c>
      <c r="N738" s="19">
        <v>0</v>
      </c>
    </row>
    <row r="739" spans="2:14" ht="15.75" customHeight="1" thickBot="1" x14ac:dyDescent="0.4">
      <c r="B739" s="592"/>
      <c r="C739" s="619"/>
      <c r="D739" s="85" t="s">
        <v>30</v>
      </c>
      <c r="E739" s="45">
        <v>0</v>
      </c>
      <c r="F739" s="26">
        <v>0</v>
      </c>
      <c r="G739" s="26">
        <v>0</v>
      </c>
      <c r="H739" s="26">
        <v>0</v>
      </c>
      <c r="I739" s="26">
        <v>0</v>
      </c>
      <c r="J739" s="27">
        <v>0</v>
      </c>
      <c r="K739" s="83">
        <v>0</v>
      </c>
      <c r="L739" s="26">
        <v>0</v>
      </c>
      <c r="M739" s="26">
        <v>0</v>
      </c>
      <c r="N739" s="27">
        <v>0</v>
      </c>
    </row>
    <row r="740" spans="2:14" ht="18" customHeight="1" x14ac:dyDescent="0.35">
      <c r="B740" s="592"/>
      <c r="C740" s="615" t="s">
        <v>27</v>
      </c>
      <c r="D740" s="86" t="s">
        <v>31</v>
      </c>
      <c r="E740" s="48">
        <v>0</v>
      </c>
      <c r="F740" s="18">
        <v>0</v>
      </c>
      <c r="G740" s="18">
        <v>0</v>
      </c>
      <c r="H740" s="18">
        <v>0</v>
      </c>
      <c r="I740" s="18">
        <v>0</v>
      </c>
      <c r="J740" s="19">
        <v>0</v>
      </c>
      <c r="K740" s="55">
        <v>0</v>
      </c>
      <c r="L740" s="18">
        <v>0</v>
      </c>
      <c r="M740" s="18">
        <v>0</v>
      </c>
      <c r="N740" s="19">
        <v>0</v>
      </c>
    </row>
    <row r="741" spans="2:14" ht="17.25" customHeight="1" x14ac:dyDescent="0.35">
      <c r="B741" s="592"/>
      <c r="C741" s="617"/>
      <c r="D741" s="87" t="s">
        <v>32</v>
      </c>
      <c r="E741" s="37">
        <v>0</v>
      </c>
      <c r="F741" s="35">
        <v>0</v>
      </c>
      <c r="G741" s="35">
        <v>0</v>
      </c>
      <c r="H741" s="35">
        <v>0</v>
      </c>
      <c r="I741" s="35">
        <v>0</v>
      </c>
      <c r="J741" s="39">
        <v>0</v>
      </c>
      <c r="K741" s="57">
        <v>0</v>
      </c>
      <c r="L741" s="35">
        <v>0</v>
      </c>
      <c r="M741" s="35">
        <v>0</v>
      </c>
      <c r="N741" s="39">
        <v>0</v>
      </c>
    </row>
    <row r="742" spans="2:14" ht="13.9" thickBot="1" x14ac:dyDescent="0.4">
      <c r="B742" s="592"/>
      <c r="C742" s="619"/>
      <c r="D742" s="88" t="s">
        <v>33</v>
      </c>
      <c r="E742" s="45">
        <v>0</v>
      </c>
      <c r="F742" s="26">
        <v>0</v>
      </c>
      <c r="G742" s="26">
        <v>0</v>
      </c>
      <c r="H742" s="26">
        <v>0</v>
      </c>
      <c r="I742" s="26">
        <v>0</v>
      </c>
      <c r="J742" s="27">
        <v>0</v>
      </c>
      <c r="K742" s="83">
        <v>0</v>
      </c>
      <c r="L742" s="26">
        <v>0</v>
      </c>
      <c r="M742" s="26">
        <v>0</v>
      </c>
      <c r="N742" s="27">
        <v>0</v>
      </c>
    </row>
    <row r="743" spans="2:14" x14ac:dyDescent="0.35">
      <c r="B743" s="592"/>
      <c r="C743" s="615" t="s">
        <v>28</v>
      </c>
      <c r="D743" s="89" t="s">
        <v>34</v>
      </c>
      <c r="E743" s="55">
        <v>0</v>
      </c>
      <c r="F743" s="18">
        <v>0</v>
      </c>
      <c r="G743" s="18">
        <v>0</v>
      </c>
      <c r="H743" s="18">
        <v>0</v>
      </c>
      <c r="I743" s="18">
        <v>0</v>
      </c>
      <c r="J743" s="19">
        <v>0</v>
      </c>
      <c r="K743" s="55">
        <v>0</v>
      </c>
      <c r="L743" s="18">
        <v>0</v>
      </c>
      <c r="M743" s="18">
        <v>0</v>
      </c>
      <c r="N743" s="19">
        <v>0</v>
      </c>
    </row>
    <row r="744" spans="2:14" x14ac:dyDescent="0.35">
      <c r="B744" s="592"/>
      <c r="C744" s="617"/>
      <c r="D744" s="90" t="s">
        <v>36</v>
      </c>
      <c r="E744" s="57">
        <v>0</v>
      </c>
      <c r="F744" s="35">
        <v>0</v>
      </c>
      <c r="G744" s="35">
        <v>0</v>
      </c>
      <c r="H744" s="35">
        <v>0</v>
      </c>
      <c r="I744" s="35">
        <v>0</v>
      </c>
      <c r="J744" s="39">
        <v>0</v>
      </c>
      <c r="K744" s="57">
        <v>0</v>
      </c>
      <c r="L744" s="35">
        <v>0</v>
      </c>
      <c r="M744" s="35">
        <v>0</v>
      </c>
      <c r="N744" s="39">
        <v>0</v>
      </c>
    </row>
    <row r="745" spans="2:14" x14ac:dyDescent="0.35">
      <c r="B745" s="592"/>
      <c r="C745" s="617"/>
      <c r="D745" s="90" t="s">
        <v>35</v>
      </c>
      <c r="E745" s="57">
        <v>0</v>
      </c>
      <c r="F745" s="35">
        <v>0</v>
      </c>
      <c r="G745" s="35">
        <v>0</v>
      </c>
      <c r="H745" s="35">
        <v>0</v>
      </c>
      <c r="I745" s="35">
        <v>0</v>
      </c>
      <c r="J745" s="39">
        <v>0</v>
      </c>
      <c r="K745" s="57">
        <v>0</v>
      </c>
      <c r="L745" s="35">
        <v>0</v>
      </c>
      <c r="M745" s="35">
        <v>0</v>
      </c>
      <c r="N745" s="39">
        <v>0</v>
      </c>
    </row>
    <row r="746" spans="2:14" ht="15.75" customHeight="1" thickBot="1" x14ac:dyDescent="0.4">
      <c r="B746" s="592"/>
      <c r="C746" s="619"/>
      <c r="D746" s="91" t="s">
        <v>37</v>
      </c>
      <c r="E746" s="45">
        <v>0</v>
      </c>
      <c r="F746" s="26">
        <v>0</v>
      </c>
      <c r="G746" s="26">
        <v>0</v>
      </c>
      <c r="H746" s="26">
        <v>0</v>
      </c>
      <c r="I746" s="26">
        <v>0</v>
      </c>
      <c r="J746" s="27">
        <v>0</v>
      </c>
      <c r="K746" s="83">
        <v>0</v>
      </c>
      <c r="L746" s="26">
        <v>0</v>
      </c>
      <c r="M746" s="26">
        <v>0</v>
      </c>
      <c r="N746" s="27">
        <v>0</v>
      </c>
    </row>
    <row r="747" spans="2:14" ht="15.75" customHeight="1" x14ac:dyDescent="0.35">
      <c r="B747" s="592"/>
      <c r="C747" s="620" t="s">
        <v>189</v>
      </c>
      <c r="D747" s="86" t="s">
        <v>261</v>
      </c>
      <c r="E747" s="55">
        <v>0</v>
      </c>
      <c r="F747" s="18">
        <v>0</v>
      </c>
      <c r="G747" s="18">
        <v>0</v>
      </c>
      <c r="H747" s="18">
        <v>0</v>
      </c>
      <c r="I747" s="18">
        <v>0</v>
      </c>
      <c r="J747" s="19">
        <v>0</v>
      </c>
      <c r="K747" s="55">
        <v>0</v>
      </c>
      <c r="L747" s="18">
        <v>0</v>
      </c>
      <c r="M747" s="18">
        <v>0</v>
      </c>
      <c r="N747" s="19">
        <v>0</v>
      </c>
    </row>
    <row r="748" spans="2:14" ht="15.75" customHeight="1" x14ac:dyDescent="0.35">
      <c r="B748" s="592"/>
      <c r="C748" s="621"/>
      <c r="D748" s="90" t="s">
        <v>66</v>
      </c>
      <c r="E748" s="57">
        <v>0</v>
      </c>
      <c r="F748" s="35">
        <v>0</v>
      </c>
      <c r="G748" s="35">
        <v>0</v>
      </c>
      <c r="H748" s="35">
        <v>0</v>
      </c>
      <c r="I748" s="35">
        <v>0</v>
      </c>
      <c r="J748" s="39">
        <v>0</v>
      </c>
      <c r="K748" s="57">
        <v>0</v>
      </c>
      <c r="L748" s="35">
        <v>0</v>
      </c>
      <c r="M748" s="35">
        <v>0</v>
      </c>
      <c r="N748" s="39">
        <v>0</v>
      </c>
    </row>
    <row r="749" spans="2:14" ht="15.75" customHeight="1" x14ac:dyDescent="0.35">
      <c r="B749" s="592"/>
      <c r="C749" s="621"/>
      <c r="D749" s="90" t="s">
        <v>67</v>
      </c>
      <c r="E749" s="57">
        <v>0</v>
      </c>
      <c r="F749" s="35">
        <v>0</v>
      </c>
      <c r="G749" s="35">
        <v>0</v>
      </c>
      <c r="H749" s="35">
        <v>0</v>
      </c>
      <c r="I749" s="35">
        <v>0</v>
      </c>
      <c r="J749" s="39">
        <v>0</v>
      </c>
      <c r="K749" s="57">
        <v>0</v>
      </c>
      <c r="L749" s="35">
        <v>0</v>
      </c>
      <c r="M749" s="35">
        <v>0</v>
      </c>
      <c r="N749" s="39">
        <v>0</v>
      </c>
    </row>
    <row r="750" spans="2:14" ht="21" customHeight="1" thickBot="1" x14ac:dyDescent="0.4">
      <c r="B750" s="592"/>
      <c r="C750" s="622"/>
      <c r="D750" s="88" t="s">
        <v>247</v>
      </c>
      <c r="E750" s="126">
        <v>0</v>
      </c>
      <c r="F750" s="26">
        <v>0</v>
      </c>
      <c r="G750" s="26">
        <v>0</v>
      </c>
      <c r="H750" s="26">
        <v>0</v>
      </c>
      <c r="I750" s="26">
        <v>0</v>
      </c>
      <c r="J750" s="27">
        <v>0</v>
      </c>
      <c r="K750" s="45">
        <v>0</v>
      </c>
      <c r="L750" s="26">
        <v>0</v>
      </c>
      <c r="M750" s="26">
        <v>0</v>
      </c>
      <c r="N750" s="27">
        <v>0</v>
      </c>
    </row>
    <row r="751" spans="2:14" ht="14.45" customHeight="1" x14ac:dyDescent="0.35">
      <c r="B751" s="592"/>
      <c r="C751" s="615" t="s">
        <v>256</v>
      </c>
      <c r="D751" s="201" t="s">
        <v>187</v>
      </c>
      <c r="E751" s="55">
        <v>0</v>
      </c>
      <c r="F751" s="18">
        <v>0</v>
      </c>
      <c r="G751" s="18">
        <v>0</v>
      </c>
      <c r="H751" s="18">
        <v>0</v>
      </c>
      <c r="I751" s="18">
        <v>0</v>
      </c>
      <c r="J751" s="19">
        <v>0</v>
      </c>
      <c r="K751" s="55">
        <v>0</v>
      </c>
      <c r="L751" s="18">
        <v>0</v>
      </c>
      <c r="M751" s="18">
        <v>0</v>
      </c>
      <c r="N751" s="19">
        <v>0</v>
      </c>
    </row>
    <row r="752" spans="2:14" x14ac:dyDescent="0.35">
      <c r="B752" s="592"/>
      <c r="C752" s="617"/>
      <c r="D752" s="199" t="s">
        <v>219</v>
      </c>
      <c r="E752" s="57">
        <v>0</v>
      </c>
      <c r="F752" s="35">
        <v>0</v>
      </c>
      <c r="G752" s="35">
        <v>0</v>
      </c>
      <c r="H752" s="35">
        <v>0</v>
      </c>
      <c r="I752" s="35">
        <v>0</v>
      </c>
      <c r="J752" s="39">
        <v>0</v>
      </c>
      <c r="K752" s="57">
        <v>0</v>
      </c>
      <c r="L752" s="35">
        <v>0</v>
      </c>
      <c r="M752" s="35">
        <v>0</v>
      </c>
      <c r="N752" s="39">
        <v>0</v>
      </c>
    </row>
    <row r="753" spans="2:14" x14ac:dyDescent="0.35">
      <c r="B753" s="592"/>
      <c r="C753" s="617"/>
      <c r="D753" s="199" t="s">
        <v>269</v>
      </c>
      <c r="E753" s="57">
        <v>0</v>
      </c>
      <c r="F753" s="35">
        <v>0</v>
      </c>
      <c r="G753" s="35">
        <v>0</v>
      </c>
      <c r="H753" s="35">
        <v>0</v>
      </c>
      <c r="I753" s="35">
        <v>0</v>
      </c>
      <c r="J753" s="39">
        <v>0</v>
      </c>
      <c r="K753" s="57">
        <v>0</v>
      </c>
      <c r="L753" s="35">
        <v>0</v>
      </c>
      <c r="M753" s="35">
        <v>0</v>
      </c>
      <c r="N753" s="39">
        <v>0</v>
      </c>
    </row>
    <row r="754" spans="2:14" ht="15.75" customHeight="1" thickBot="1" x14ac:dyDescent="0.4">
      <c r="B754" s="592"/>
      <c r="C754" s="619"/>
      <c r="D754" s="203" t="s">
        <v>254</v>
      </c>
      <c r="E754" s="45">
        <v>0</v>
      </c>
      <c r="F754" s="26">
        <v>0</v>
      </c>
      <c r="G754" s="26">
        <v>0</v>
      </c>
      <c r="H754" s="26">
        <v>0</v>
      </c>
      <c r="I754" s="26">
        <v>0</v>
      </c>
      <c r="J754" s="27">
        <v>0</v>
      </c>
      <c r="K754" s="83">
        <v>0</v>
      </c>
      <c r="L754" s="26">
        <v>0</v>
      </c>
      <c r="M754" s="26">
        <v>0</v>
      </c>
      <c r="N754" s="27">
        <v>0</v>
      </c>
    </row>
    <row r="755" spans="2:14" ht="30.6" customHeight="1" x14ac:dyDescent="0.35">
      <c r="B755" s="592"/>
      <c r="C755" s="615" t="s">
        <v>257</v>
      </c>
      <c r="D755" s="86" t="s">
        <v>29</v>
      </c>
      <c r="E755" s="48">
        <v>0</v>
      </c>
      <c r="F755" s="18">
        <v>0</v>
      </c>
      <c r="G755" s="18">
        <v>0</v>
      </c>
      <c r="H755" s="18">
        <v>0</v>
      </c>
      <c r="I755" s="18">
        <v>0</v>
      </c>
      <c r="J755" s="19">
        <v>0</v>
      </c>
      <c r="K755" s="55">
        <v>0</v>
      </c>
      <c r="L755" s="18">
        <v>0</v>
      </c>
      <c r="M755" s="18">
        <v>0</v>
      </c>
      <c r="N755" s="19">
        <v>0</v>
      </c>
    </row>
    <row r="756" spans="2:14" ht="34.5" customHeight="1" thickBot="1" x14ac:dyDescent="0.4">
      <c r="B756" s="593"/>
      <c r="C756" s="616"/>
      <c r="D756" s="88" t="s">
        <v>30</v>
      </c>
      <c r="E756" s="45">
        <v>0</v>
      </c>
      <c r="F756" s="26">
        <v>0</v>
      </c>
      <c r="G756" s="26">
        <v>0</v>
      </c>
      <c r="H756" s="26">
        <v>0</v>
      </c>
      <c r="I756" s="26">
        <v>0</v>
      </c>
      <c r="J756" s="27">
        <v>0</v>
      </c>
      <c r="K756" s="83">
        <v>0</v>
      </c>
      <c r="L756" s="26">
        <v>0</v>
      </c>
      <c r="M756" s="26">
        <v>0</v>
      </c>
      <c r="N756" s="27">
        <v>0</v>
      </c>
    </row>
    <row r="757" spans="2:14" ht="157.5" customHeight="1" x14ac:dyDescent="0.35">
      <c r="B757" s="613" t="s">
        <v>271</v>
      </c>
      <c r="C757" s="614"/>
      <c r="D757" s="614"/>
    </row>
  </sheetData>
  <mergeCells count="258">
    <mergeCell ref="B757:D757"/>
    <mergeCell ref="B703:B726"/>
    <mergeCell ref="C704:C705"/>
    <mergeCell ref="C706:C709"/>
    <mergeCell ref="C710:C711"/>
    <mergeCell ref="C712:C713"/>
    <mergeCell ref="C714:C716"/>
    <mergeCell ref="C751:C754"/>
    <mergeCell ref="C755:C756"/>
    <mergeCell ref="C717:C720"/>
    <mergeCell ref="C721:C726"/>
    <mergeCell ref="B729:B756"/>
    <mergeCell ref="C730:C731"/>
    <mergeCell ref="C732:C735"/>
    <mergeCell ref="C736:C737"/>
    <mergeCell ref="C738:C739"/>
    <mergeCell ref="C740:C742"/>
    <mergeCell ref="C743:C746"/>
    <mergeCell ref="C747:C750"/>
    <mergeCell ref="B674:B700"/>
    <mergeCell ref="C675:C676"/>
    <mergeCell ref="C677:C680"/>
    <mergeCell ref="C681:C682"/>
    <mergeCell ref="C683:C684"/>
    <mergeCell ref="C685:C687"/>
    <mergeCell ref="B631:B671"/>
    <mergeCell ref="C688:C691"/>
    <mergeCell ref="C692:C693"/>
    <mergeCell ref="C694:C696"/>
    <mergeCell ref="C697:C700"/>
    <mergeCell ref="C645:C646"/>
    <mergeCell ref="C647:C648"/>
    <mergeCell ref="C649:C650"/>
    <mergeCell ref="C651:C654"/>
    <mergeCell ref="C655:C656"/>
    <mergeCell ref="C657:C659"/>
    <mergeCell ref="C632:C633"/>
    <mergeCell ref="C634:C635"/>
    <mergeCell ref="C636:C640"/>
    <mergeCell ref="C641:C642"/>
    <mergeCell ref="C643:C644"/>
    <mergeCell ref="C660:C664"/>
    <mergeCell ref="C665:C666"/>
    <mergeCell ref="C667:C668"/>
    <mergeCell ref="C669:C671"/>
    <mergeCell ref="C582:C585"/>
    <mergeCell ref="C586:C590"/>
    <mergeCell ref="B593:B628"/>
    <mergeCell ref="C594:C595"/>
    <mergeCell ref="C596:C599"/>
    <mergeCell ref="C600:C601"/>
    <mergeCell ref="C602:C603"/>
    <mergeCell ref="C604:C606"/>
    <mergeCell ref="C607:C611"/>
    <mergeCell ref="C612:C614"/>
    <mergeCell ref="B556:B590"/>
    <mergeCell ref="C557:C558"/>
    <mergeCell ref="C559:C562"/>
    <mergeCell ref="C563:C564"/>
    <mergeCell ref="C565:C566"/>
    <mergeCell ref="C567:C569"/>
    <mergeCell ref="C570:C574"/>
    <mergeCell ref="C575:C577"/>
    <mergeCell ref="C578:C579"/>
    <mergeCell ref="C580:C581"/>
    <mergeCell ref="C615:C616"/>
    <mergeCell ref="C617:C618"/>
    <mergeCell ref="C619:C623"/>
    <mergeCell ref="C624:C628"/>
    <mergeCell ref="B527:B553"/>
    <mergeCell ref="C527:C528"/>
    <mergeCell ref="C529:C532"/>
    <mergeCell ref="C533:C534"/>
    <mergeCell ref="C535:C536"/>
    <mergeCell ref="C537:C538"/>
    <mergeCell ref="C539:C542"/>
    <mergeCell ref="C543:C544"/>
    <mergeCell ref="C545:C548"/>
    <mergeCell ref="C549:C553"/>
    <mergeCell ref="B501:B524"/>
    <mergeCell ref="C501:C502"/>
    <mergeCell ref="C503:C506"/>
    <mergeCell ref="C507:C508"/>
    <mergeCell ref="C509:C510"/>
    <mergeCell ref="C511:C514"/>
    <mergeCell ref="C515:C516"/>
    <mergeCell ref="C517:C519"/>
    <mergeCell ref="C520:C524"/>
    <mergeCell ref="B458:B474"/>
    <mergeCell ref="C459:C460"/>
    <mergeCell ref="C461:C464"/>
    <mergeCell ref="C465:C466"/>
    <mergeCell ref="C467:C468"/>
    <mergeCell ref="C469:C470"/>
    <mergeCell ref="C471:C472"/>
    <mergeCell ref="C473:C474"/>
    <mergeCell ref="B477:B498"/>
    <mergeCell ref="C478:C479"/>
    <mergeCell ref="C480:C483"/>
    <mergeCell ref="C484:C485"/>
    <mergeCell ref="C486:C487"/>
    <mergeCell ref="C488:C489"/>
    <mergeCell ref="C490:C491"/>
    <mergeCell ref="C492:C493"/>
    <mergeCell ref="C494:C496"/>
    <mergeCell ref="C497:C498"/>
    <mergeCell ref="B418:B455"/>
    <mergeCell ref="C419:C420"/>
    <mergeCell ref="C421:C424"/>
    <mergeCell ref="C425:C426"/>
    <mergeCell ref="C427:C428"/>
    <mergeCell ref="C429:C431"/>
    <mergeCell ref="C432:C435"/>
    <mergeCell ref="C436:C443"/>
    <mergeCell ref="C444:C452"/>
    <mergeCell ref="C453:C455"/>
    <mergeCell ref="B386:B415"/>
    <mergeCell ref="C387:C388"/>
    <mergeCell ref="C389:C392"/>
    <mergeCell ref="C393:C394"/>
    <mergeCell ref="C395:C396"/>
    <mergeCell ref="C397:C399"/>
    <mergeCell ref="C400:C403"/>
    <mergeCell ref="C404:C407"/>
    <mergeCell ref="C408:C412"/>
    <mergeCell ref="C413:C415"/>
    <mergeCell ref="B355:B383"/>
    <mergeCell ref="C356:C357"/>
    <mergeCell ref="C358:C361"/>
    <mergeCell ref="C362:C363"/>
    <mergeCell ref="C364:C365"/>
    <mergeCell ref="C366:C368"/>
    <mergeCell ref="C369:C372"/>
    <mergeCell ref="C373:C376"/>
    <mergeCell ref="C377:C378"/>
    <mergeCell ref="C379:C380"/>
    <mergeCell ref="C381:C383"/>
    <mergeCell ref="B326:B352"/>
    <mergeCell ref="C327:C328"/>
    <mergeCell ref="C329:C332"/>
    <mergeCell ref="C333:C334"/>
    <mergeCell ref="C335:C336"/>
    <mergeCell ref="C337:C339"/>
    <mergeCell ref="C340:C343"/>
    <mergeCell ref="C344:C347"/>
    <mergeCell ref="C348:C349"/>
    <mergeCell ref="C350:C352"/>
    <mergeCell ref="C287:C288"/>
    <mergeCell ref="C289:C290"/>
    <mergeCell ref="C291:C298"/>
    <mergeCell ref="C299:C301"/>
    <mergeCell ref="B304:B323"/>
    <mergeCell ref="C305:C306"/>
    <mergeCell ref="C307:C310"/>
    <mergeCell ref="C311:C312"/>
    <mergeCell ref="C313:C314"/>
    <mergeCell ref="C315:C317"/>
    <mergeCell ref="B257:B301"/>
    <mergeCell ref="C258:C259"/>
    <mergeCell ref="C260:C263"/>
    <mergeCell ref="C264:C265"/>
    <mergeCell ref="C266:C267"/>
    <mergeCell ref="C268:C270"/>
    <mergeCell ref="C271:C274"/>
    <mergeCell ref="C275:C276"/>
    <mergeCell ref="C277:C278"/>
    <mergeCell ref="C279:C286"/>
    <mergeCell ref="C318:C321"/>
    <mergeCell ref="C322:C323"/>
    <mergeCell ref="B232:B254"/>
    <mergeCell ref="C233:C234"/>
    <mergeCell ref="C235:C238"/>
    <mergeCell ref="C239:C240"/>
    <mergeCell ref="C241:C242"/>
    <mergeCell ref="C243:C245"/>
    <mergeCell ref="C246:C249"/>
    <mergeCell ref="C250:C251"/>
    <mergeCell ref="C252:C254"/>
    <mergeCell ref="B205:B229"/>
    <mergeCell ref="C206:C207"/>
    <mergeCell ref="C208:C211"/>
    <mergeCell ref="C212:C213"/>
    <mergeCell ref="C214:C215"/>
    <mergeCell ref="C216:C218"/>
    <mergeCell ref="C219:C222"/>
    <mergeCell ref="C223:C226"/>
    <mergeCell ref="C227:C229"/>
    <mergeCell ref="C177:C179"/>
    <mergeCell ref="B182:B202"/>
    <mergeCell ref="C183:C184"/>
    <mergeCell ref="C185:C188"/>
    <mergeCell ref="C189:C190"/>
    <mergeCell ref="C191:C192"/>
    <mergeCell ref="C193:C195"/>
    <mergeCell ref="C196:C199"/>
    <mergeCell ref="C200:C202"/>
    <mergeCell ref="B151:B179"/>
    <mergeCell ref="C151:C152"/>
    <mergeCell ref="C153:C156"/>
    <mergeCell ref="C157:C158"/>
    <mergeCell ref="C159:C160"/>
    <mergeCell ref="C161:C163"/>
    <mergeCell ref="C164:C167"/>
    <mergeCell ref="C168:C169"/>
    <mergeCell ref="C170:C171"/>
    <mergeCell ref="C172:C176"/>
    <mergeCell ref="B129:B148"/>
    <mergeCell ref="C130:C131"/>
    <mergeCell ref="C132:C135"/>
    <mergeCell ref="C136:C137"/>
    <mergeCell ref="C138:C139"/>
    <mergeCell ref="C140:C142"/>
    <mergeCell ref="C143:C146"/>
    <mergeCell ref="C147:C148"/>
    <mergeCell ref="B105:B126"/>
    <mergeCell ref="C106:C107"/>
    <mergeCell ref="C108:C111"/>
    <mergeCell ref="C112:C113"/>
    <mergeCell ref="C114:C115"/>
    <mergeCell ref="C116:C118"/>
    <mergeCell ref="C119:C122"/>
    <mergeCell ref="C123:C126"/>
    <mergeCell ref="B83:B102"/>
    <mergeCell ref="C84:C85"/>
    <mergeCell ref="C86:C89"/>
    <mergeCell ref="C90:C91"/>
    <mergeCell ref="C92:C93"/>
    <mergeCell ref="C94:C96"/>
    <mergeCell ref="C97:C100"/>
    <mergeCell ref="C101:C102"/>
    <mergeCell ref="B61:B80"/>
    <mergeCell ref="C62:C63"/>
    <mergeCell ref="C64:C67"/>
    <mergeCell ref="C68:C69"/>
    <mergeCell ref="C70:C71"/>
    <mergeCell ref="C72:C74"/>
    <mergeCell ref="C75:C78"/>
    <mergeCell ref="C79:C80"/>
    <mergeCell ref="B37:B58"/>
    <mergeCell ref="C37:C38"/>
    <mergeCell ref="C39:C42"/>
    <mergeCell ref="C43:C44"/>
    <mergeCell ref="C45:C46"/>
    <mergeCell ref="C47:C49"/>
    <mergeCell ref="C50:C53"/>
    <mergeCell ref="C54:C56"/>
    <mergeCell ref="C57:C58"/>
    <mergeCell ref="E1:J1"/>
    <mergeCell ref="K1:N1"/>
    <mergeCell ref="B3:B34"/>
    <mergeCell ref="C3:C4"/>
    <mergeCell ref="C5:C8"/>
    <mergeCell ref="C9:C10"/>
    <mergeCell ref="C11:C12"/>
    <mergeCell ref="C13:C15"/>
    <mergeCell ref="C16:C19"/>
    <mergeCell ref="C20:C25"/>
    <mergeCell ref="C26:C34"/>
  </mergeCells>
  <pageMargins left="0.7" right="0.7" top="0.75" bottom="0.75" header="0.3" footer="0.3"/>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78E18E-F91F-4941-9670-6F8441430FEC}">
  <dimension ref="A1:BA757"/>
  <sheetViews>
    <sheetView zoomScale="85" zoomScaleNormal="85" workbookViewId="0">
      <pane ySplit="1" topLeftCell="A737" activePane="bottomLeft" state="frozen"/>
      <selection activeCell="C1" sqref="C1"/>
      <selection pane="bottomLeft" activeCell="B757" sqref="B757:D757"/>
    </sheetView>
  </sheetViews>
  <sheetFormatPr defaultColWidth="9.1328125" defaultRowHeight="13.5" x14ac:dyDescent="0.35"/>
  <cols>
    <col min="1" max="1" width="3.3984375" style="264" customWidth="1"/>
    <col min="2" max="2" width="27.265625" style="1" customWidth="1"/>
    <col min="3" max="3" width="32.73046875" style="1" customWidth="1"/>
    <col min="4" max="4" width="60.265625" style="1" customWidth="1"/>
    <col min="5" max="5" width="11.59765625" style="1" bestFit="1" customWidth="1"/>
    <col min="6" max="6" width="9.3984375" style="1" customWidth="1"/>
    <col min="7" max="7" width="9.1328125" style="1"/>
    <col min="8" max="8" width="9.59765625" style="1" customWidth="1"/>
    <col min="9" max="10" width="9.1328125" style="1"/>
    <col min="11" max="11" width="12.3984375" style="1" customWidth="1"/>
    <col min="12" max="12" width="16.265625" style="336" customWidth="1"/>
    <col min="13" max="13" width="19.86328125" style="1" customWidth="1"/>
    <col min="14" max="14" width="17.86328125" style="1" customWidth="1"/>
    <col min="15" max="26" width="8.73046875" style="264"/>
    <col min="27" max="27" width="10" style="264" customWidth="1"/>
    <col min="28" max="35" width="8.73046875" style="264"/>
    <col min="36" max="36" width="18.59765625" style="264" customWidth="1"/>
    <col min="37" max="53" width="8.73046875" style="264"/>
    <col min="54" max="16384" width="9.1328125" style="1"/>
  </cols>
  <sheetData>
    <row r="1" spans="2:15" ht="13.9" thickBot="1" x14ac:dyDescent="0.4">
      <c r="E1" s="575" t="s">
        <v>213</v>
      </c>
      <c r="F1" s="576"/>
      <c r="G1" s="576"/>
      <c r="H1" s="576"/>
      <c r="I1" s="576"/>
      <c r="J1" s="577"/>
      <c r="K1" s="628" t="s">
        <v>198</v>
      </c>
      <c r="L1" s="628"/>
      <c r="M1" s="628"/>
      <c r="N1" s="628"/>
      <c r="O1" s="5"/>
    </row>
    <row r="2" spans="2:15" ht="55.5" customHeight="1" thickBot="1" x14ac:dyDescent="0.55000000000000004">
      <c r="B2" s="205" t="s">
        <v>9</v>
      </c>
      <c r="C2" s="337" t="s">
        <v>51</v>
      </c>
      <c r="D2" s="208" t="s">
        <v>52</v>
      </c>
      <c r="E2" s="6" t="s">
        <v>192</v>
      </c>
      <c r="F2" s="7" t="s">
        <v>193</v>
      </c>
      <c r="G2" s="7" t="s">
        <v>194</v>
      </c>
      <c r="H2" s="7" t="s">
        <v>195</v>
      </c>
      <c r="I2" s="7" t="s">
        <v>196</v>
      </c>
      <c r="J2" s="8" t="s">
        <v>197</v>
      </c>
      <c r="K2" s="9" t="s">
        <v>23</v>
      </c>
      <c r="L2" s="10" t="s">
        <v>21</v>
      </c>
      <c r="M2" s="9" t="s">
        <v>22</v>
      </c>
      <c r="N2" s="11" t="s">
        <v>24</v>
      </c>
    </row>
    <row r="3" spans="2:15" x14ac:dyDescent="0.35">
      <c r="B3" s="591" t="s">
        <v>44</v>
      </c>
      <c r="C3" s="615" t="s">
        <v>2</v>
      </c>
      <c r="D3" s="76" t="s">
        <v>0</v>
      </c>
      <c r="E3" s="388">
        <v>11</v>
      </c>
      <c r="F3" s="389">
        <v>19</v>
      </c>
      <c r="G3" s="389">
        <v>21</v>
      </c>
      <c r="H3" s="18">
        <v>24</v>
      </c>
      <c r="I3" s="18">
        <v>30</v>
      </c>
      <c r="J3" s="32">
        <v>32</v>
      </c>
      <c r="K3" s="55">
        <v>0</v>
      </c>
      <c r="L3" s="18">
        <v>32</v>
      </c>
      <c r="M3" s="18">
        <v>0</v>
      </c>
      <c r="N3" s="32">
        <v>32</v>
      </c>
    </row>
    <row r="4" spans="2:15" ht="15.75" customHeight="1" thickBot="1" x14ac:dyDescent="0.4">
      <c r="B4" s="592"/>
      <c r="C4" s="616"/>
      <c r="D4" s="77" t="s">
        <v>1</v>
      </c>
      <c r="E4" s="390">
        <v>14</v>
      </c>
      <c r="F4" s="391">
        <v>20</v>
      </c>
      <c r="G4" s="391">
        <v>21</v>
      </c>
      <c r="H4" s="22">
        <v>27</v>
      </c>
      <c r="I4" s="22">
        <v>40</v>
      </c>
      <c r="J4" s="61">
        <v>45</v>
      </c>
      <c r="K4" s="78">
        <v>0</v>
      </c>
      <c r="L4" s="22">
        <v>45</v>
      </c>
      <c r="M4" s="26">
        <v>0</v>
      </c>
      <c r="N4" s="61">
        <v>45</v>
      </c>
    </row>
    <row r="5" spans="2:15" ht="15.75" customHeight="1" x14ac:dyDescent="0.35">
      <c r="B5" s="592"/>
      <c r="C5" s="615" t="s">
        <v>191</v>
      </c>
      <c r="D5" s="79" t="s">
        <v>3</v>
      </c>
      <c r="E5" s="392">
        <v>4</v>
      </c>
      <c r="F5" s="393">
        <v>6</v>
      </c>
      <c r="G5" s="393">
        <v>6</v>
      </c>
      <c r="H5" s="14">
        <v>6</v>
      </c>
      <c r="I5" s="14">
        <v>8</v>
      </c>
      <c r="J5" s="32">
        <v>8</v>
      </c>
      <c r="K5" s="80">
        <v>0</v>
      </c>
      <c r="L5" s="14">
        <v>8</v>
      </c>
      <c r="M5" s="14">
        <v>0</v>
      </c>
      <c r="N5" s="32">
        <v>8</v>
      </c>
    </row>
    <row r="6" spans="2:15" ht="15.75" customHeight="1" x14ac:dyDescent="0.35">
      <c r="B6" s="592"/>
      <c r="C6" s="617"/>
      <c r="D6" s="105" t="s">
        <v>5</v>
      </c>
      <c r="E6" s="394">
        <v>7</v>
      </c>
      <c r="F6" s="395">
        <v>11</v>
      </c>
      <c r="G6" s="395">
        <v>12</v>
      </c>
      <c r="H6" s="35">
        <v>14</v>
      </c>
      <c r="I6" s="35">
        <v>18</v>
      </c>
      <c r="J6" s="39">
        <v>20</v>
      </c>
      <c r="K6" s="57">
        <v>0</v>
      </c>
      <c r="L6" s="35">
        <v>20</v>
      </c>
      <c r="M6" s="35">
        <v>0</v>
      </c>
      <c r="N6" s="39">
        <v>20</v>
      </c>
    </row>
    <row r="7" spans="2:15" ht="15.75" customHeight="1" x14ac:dyDescent="0.35">
      <c r="B7" s="592"/>
      <c r="C7" s="617"/>
      <c r="D7" s="105" t="s">
        <v>6</v>
      </c>
      <c r="E7" s="394">
        <v>12</v>
      </c>
      <c r="F7" s="395">
        <v>20</v>
      </c>
      <c r="G7" s="395">
        <v>21</v>
      </c>
      <c r="H7" s="35">
        <v>26</v>
      </c>
      <c r="I7" s="35">
        <v>37</v>
      </c>
      <c r="J7" s="39">
        <v>41</v>
      </c>
      <c r="K7" s="57">
        <v>0</v>
      </c>
      <c r="L7" s="35">
        <v>41</v>
      </c>
      <c r="M7" s="35">
        <v>0</v>
      </c>
      <c r="N7" s="39">
        <v>41</v>
      </c>
    </row>
    <row r="8" spans="2:15" ht="15.75" customHeight="1" thickBot="1" x14ac:dyDescent="0.4">
      <c r="B8" s="592"/>
      <c r="C8" s="616"/>
      <c r="D8" s="108" t="s">
        <v>4</v>
      </c>
      <c r="E8" s="396">
        <v>2</v>
      </c>
      <c r="F8" s="397">
        <v>2</v>
      </c>
      <c r="G8" s="397">
        <v>3</v>
      </c>
      <c r="H8" s="26">
        <v>5</v>
      </c>
      <c r="I8" s="26">
        <v>7</v>
      </c>
      <c r="J8" s="27">
        <v>8</v>
      </c>
      <c r="K8" s="83">
        <v>0</v>
      </c>
      <c r="L8" s="26">
        <v>8</v>
      </c>
      <c r="M8" s="26">
        <v>0</v>
      </c>
      <c r="N8" s="27">
        <v>8</v>
      </c>
    </row>
    <row r="9" spans="2:15" x14ac:dyDescent="0.35">
      <c r="B9" s="592"/>
      <c r="C9" s="615" t="s">
        <v>26</v>
      </c>
      <c r="D9" s="84" t="s">
        <v>7</v>
      </c>
      <c r="E9" s="388">
        <v>5</v>
      </c>
      <c r="F9" s="389">
        <v>5</v>
      </c>
      <c r="G9" s="389">
        <v>5</v>
      </c>
      <c r="H9" s="18">
        <v>11</v>
      </c>
      <c r="I9" s="18">
        <v>12</v>
      </c>
      <c r="J9" s="19">
        <v>12</v>
      </c>
      <c r="K9" s="55">
        <v>0</v>
      </c>
      <c r="L9" s="18">
        <v>12</v>
      </c>
      <c r="M9" s="18">
        <v>0</v>
      </c>
      <c r="N9" s="19">
        <v>12</v>
      </c>
    </row>
    <row r="10" spans="2:15" ht="16.5" customHeight="1" thickBot="1" x14ac:dyDescent="0.4">
      <c r="B10" s="592"/>
      <c r="C10" s="616"/>
      <c r="D10" s="85" t="s">
        <v>8</v>
      </c>
      <c r="E10" s="396">
        <v>20</v>
      </c>
      <c r="F10" s="397">
        <v>34</v>
      </c>
      <c r="G10" s="397">
        <v>37</v>
      </c>
      <c r="H10" s="26">
        <v>40</v>
      </c>
      <c r="I10" s="26">
        <v>58</v>
      </c>
      <c r="J10" s="27">
        <v>65</v>
      </c>
      <c r="K10" s="83">
        <v>0</v>
      </c>
      <c r="L10" s="26">
        <v>65</v>
      </c>
      <c r="M10" s="26">
        <v>0</v>
      </c>
      <c r="N10" s="27">
        <v>65</v>
      </c>
    </row>
    <row r="11" spans="2:15" ht="16.5" customHeight="1" x14ac:dyDescent="0.35">
      <c r="B11" s="592"/>
      <c r="C11" s="618" t="s">
        <v>101</v>
      </c>
      <c r="D11" s="86" t="s">
        <v>29</v>
      </c>
      <c r="E11" s="388">
        <v>2</v>
      </c>
      <c r="F11" s="389">
        <v>3</v>
      </c>
      <c r="G11" s="389">
        <v>3</v>
      </c>
      <c r="H11" s="18">
        <v>3</v>
      </c>
      <c r="I11" s="18">
        <v>3</v>
      </c>
      <c r="J11" s="19">
        <v>3</v>
      </c>
      <c r="K11" s="55">
        <v>0</v>
      </c>
      <c r="L11" s="18">
        <v>3</v>
      </c>
      <c r="M11" s="18">
        <v>0</v>
      </c>
      <c r="N11" s="19">
        <v>3</v>
      </c>
    </row>
    <row r="12" spans="2:15" ht="16.5" customHeight="1" thickBot="1" x14ac:dyDescent="0.4">
      <c r="B12" s="592"/>
      <c r="C12" s="619"/>
      <c r="D12" s="85" t="s">
        <v>30</v>
      </c>
      <c r="E12" s="396">
        <v>23</v>
      </c>
      <c r="F12" s="397">
        <v>36</v>
      </c>
      <c r="G12" s="397">
        <v>39</v>
      </c>
      <c r="H12" s="26">
        <v>48</v>
      </c>
      <c r="I12" s="26">
        <v>67</v>
      </c>
      <c r="J12" s="27">
        <v>74</v>
      </c>
      <c r="K12" s="83">
        <v>0</v>
      </c>
      <c r="L12" s="26">
        <v>74</v>
      </c>
      <c r="M12" s="26">
        <v>0</v>
      </c>
      <c r="N12" s="27">
        <v>74</v>
      </c>
    </row>
    <row r="13" spans="2:15" ht="16.5" customHeight="1" x14ac:dyDescent="0.35">
      <c r="B13" s="592"/>
      <c r="C13" s="615" t="s">
        <v>27</v>
      </c>
      <c r="D13" s="86" t="s">
        <v>31</v>
      </c>
      <c r="E13" s="388">
        <v>1</v>
      </c>
      <c r="F13" s="389">
        <v>1</v>
      </c>
      <c r="G13" s="389">
        <v>1</v>
      </c>
      <c r="H13" s="18">
        <v>1</v>
      </c>
      <c r="I13" s="18">
        <v>1</v>
      </c>
      <c r="J13" s="19">
        <v>1</v>
      </c>
      <c r="K13" s="55">
        <v>0</v>
      </c>
      <c r="L13" s="18">
        <v>1</v>
      </c>
      <c r="M13" s="18">
        <v>0</v>
      </c>
      <c r="N13" s="19">
        <v>1</v>
      </c>
    </row>
    <row r="14" spans="2:15" ht="18" customHeight="1" x14ac:dyDescent="0.35">
      <c r="B14" s="592"/>
      <c r="C14" s="617"/>
      <c r="D14" s="87" t="s">
        <v>32</v>
      </c>
      <c r="E14" s="394">
        <v>1</v>
      </c>
      <c r="F14" s="395">
        <v>2</v>
      </c>
      <c r="G14" s="395">
        <v>2</v>
      </c>
      <c r="H14" s="35">
        <v>2</v>
      </c>
      <c r="I14" s="35">
        <v>2</v>
      </c>
      <c r="J14" s="39">
        <v>2</v>
      </c>
      <c r="K14" s="57">
        <v>0</v>
      </c>
      <c r="L14" s="35">
        <v>2</v>
      </c>
      <c r="M14" s="35">
        <v>0</v>
      </c>
      <c r="N14" s="39">
        <v>2</v>
      </c>
    </row>
    <row r="15" spans="2:15" ht="13.9" thickBot="1" x14ac:dyDescent="0.4">
      <c r="B15" s="592"/>
      <c r="C15" s="619"/>
      <c r="D15" s="88" t="s">
        <v>33</v>
      </c>
      <c r="E15" s="396">
        <v>0</v>
      </c>
      <c r="F15" s="397">
        <v>0</v>
      </c>
      <c r="G15" s="397">
        <v>0</v>
      </c>
      <c r="H15" s="26">
        <v>0</v>
      </c>
      <c r="I15" s="26">
        <v>0</v>
      </c>
      <c r="J15" s="27">
        <v>0</v>
      </c>
      <c r="K15" s="83">
        <v>0</v>
      </c>
      <c r="L15" s="26">
        <v>0</v>
      </c>
      <c r="M15" s="26">
        <v>0</v>
      </c>
      <c r="N15" s="27">
        <v>0</v>
      </c>
    </row>
    <row r="16" spans="2:15" x14ac:dyDescent="0.35">
      <c r="B16" s="592"/>
      <c r="C16" s="615" t="s">
        <v>28</v>
      </c>
      <c r="D16" s="89" t="s">
        <v>34</v>
      </c>
      <c r="E16" s="398">
        <v>0</v>
      </c>
      <c r="F16" s="389">
        <v>0</v>
      </c>
      <c r="G16" s="389">
        <v>0</v>
      </c>
      <c r="H16" s="18">
        <v>0</v>
      </c>
      <c r="I16" s="18">
        <v>0</v>
      </c>
      <c r="J16" s="19">
        <v>0</v>
      </c>
      <c r="K16" s="55">
        <v>0</v>
      </c>
      <c r="L16" s="18">
        <v>0</v>
      </c>
      <c r="M16" s="18">
        <v>0</v>
      </c>
      <c r="N16" s="19">
        <v>0</v>
      </c>
    </row>
    <row r="17" spans="2:15" x14ac:dyDescent="0.35">
      <c r="B17" s="592"/>
      <c r="C17" s="617"/>
      <c r="D17" s="90" t="s">
        <v>36</v>
      </c>
      <c r="E17" s="399">
        <v>0</v>
      </c>
      <c r="F17" s="395">
        <v>0</v>
      </c>
      <c r="G17" s="395">
        <v>0</v>
      </c>
      <c r="H17" s="35">
        <v>0</v>
      </c>
      <c r="I17" s="35">
        <v>0</v>
      </c>
      <c r="J17" s="39">
        <v>0</v>
      </c>
      <c r="K17" s="57">
        <v>0</v>
      </c>
      <c r="L17" s="35">
        <v>0</v>
      </c>
      <c r="M17" s="35">
        <v>0</v>
      </c>
      <c r="N17" s="39">
        <v>0</v>
      </c>
    </row>
    <row r="18" spans="2:15" x14ac:dyDescent="0.35">
      <c r="B18" s="592"/>
      <c r="C18" s="617"/>
      <c r="D18" s="90" t="s">
        <v>35</v>
      </c>
      <c r="E18" s="399">
        <v>0</v>
      </c>
      <c r="F18" s="395">
        <v>0</v>
      </c>
      <c r="G18" s="395">
        <v>0</v>
      </c>
      <c r="H18" s="35">
        <v>0</v>
      </c>
      <c r="I18" s="35">
        <v>0</v>
      </c>
      <c r="J18" s="39">
        <v>0</v>
      </c>
      <c r="K18" s="57">
        <v>0</v>
      </c>
      <c r="L18" s="35">
        <v>0</v>
      </c>
      <c r="M18" s="35">
        <v>0</v>
      </c>
      <c r="N18" s="39">
        <v>0</v>
      </c>
    </row>
    <row r="19" spans="2:15" ht="15.75" customHeight="1" thickBot="1" x14ac:dyDescent="0.4">
      <c r="B19" s="592"/>
      <c r="C19" s="619"/>
      <c r="D19" s="91" t="s">
        <v>37</v>
      </c>
      <c r="E19" s="400">
        <v>2</v>
      </c>
      <c r="F19" s="401">
        <v>3</v>
      </c>
      <c r="G19" s="401">
        <v>3</v>
      </c>
      <c r="H19" s="402">
        <v>3</v>
      </c>
      <c r="I19" s="402">
        <v>3</v>
      </c>
      <c r="J19" s="403">
        <v>3</v>
      </c>
      <c r="K19" s="404">
        <v>0</v>
      </c>
      <c r="L19" s="402">
        <v>3</v>
      </c>
      <c r="M19" s="402">
        <v>0</v>
      </c>
      <c r="N19" s="403">
        <v>3</v>
      </c>
      <c r="O19" s="265"/>
    </row>
    <row r="20" spans="2:15" ht="15.75" customHeight="1" x14ac:dyDescent="0.35">
      <c r="B20" s="592"/>
      <c r="C20" s="615" t="s">
        <v>45</v>
      </c>
      <c r="D20" s="86" t="s">
        <v>42</v>
      </c>
      <c r="E20" s="398">
        <v>0</v>
      </c>
      <c r="F20" s="389">
        <v>0</v>
      </c>
      <c r="G20" s="389">
        <v>0</v>
      </c>
      <c r="H20" s="18">
        <v>0</v>
      </c>
      <c r="I20" s="18">
        <v>0</v>
      </c>
      <c r="J20" s="19">
        <v>0</v>
      </c>
      <c r="K20" s="55">
        <v>0</v>
      </c>
      <c r="L20" s="18">
        <v>0</v>
      </c>
      <c r="M20" s="18">
        <v>0</v>
      </c>
      <c r="N20" s="19">
        <v>0</v>
      </c>
    </row>
    <row r="21" spans="2:15" ht="15.75" customHeight="1" x14ac:dyDescent="0.35">
      <c r="B21" s="592"/>
      <c r="C21" s="617"/>
      <c r="D21" s="90" t="s">
        <v>39</v>
      </c>
      <c r="E21" s="399">
        <v>0</v>
      </c>
      <c r="F21" s="395">
        <v>0</v>
      </c>
      <c r="G21" s="395">
        <v>0</v>
      </c>
      <c r="H21" s="35">
        <v>0</v>
      </c>
      <c r="I21" s="35">
        <v>0</v>
      </c>
      <c r="J21" s="39">
        <v>0</v>
      </c>
      <c r="K21" s="57">
        <v>0</v>
      </c>
      <c r="L21" s="35">
        <v>0</v>
      </c>
      <c r="M21" s="35">
        <v>0</v>
      </c>
      <c r="N21" s="39">
        <v>0</v>
      </c>
    </row>
    <row r="22" spans="2:15" ht="15.75" customHeight="1" x14ac:dyDescent="0.35">
      <c r="B22" s="592"/>
      <c r="C22" s="617"/>
      <c r="D22" s="90" t="s">
        <v>259</v>
      </c>
      <c r="E22" s="399">
        <v>0</v>
      </c>
      <c r="F22" s="395">
        <v>0</v>
      </c>
      <c r="G22" s="395">
        <v>0</v>
      </c>
      <c r="H22" s="35">
        <v>0</v>
      </c>
      <c r="I22" s="35">
        <v>0</v>
      </c>
      <c r="J22" s="39">
        <v>0</v>
      </c>
      <c r="K22" s="57">
        <v>0</v>
      </c>
      <c r="L22" s="35">
        <v>0</v>
      </c>
      <c r="M22" s="35">
        <v>0</v>
      </c>
      <c r="N22" s="39">
        <v>0</v>
      </c>
    </row>
    <row r="23" spans="2:15" ht="15.75" customHeight="1" x14ac:dyDescent="0.35">
      <c r="B23" s="592"/>
      <c r="C23" s="617"/>
      <c r="D23" s="90" t="s">
        <v>38</v>
      </c>
      <c r="E23" s="399">
        <v>0</v>
      </c>
      <c r="F23" s="395">
        <v>0</v>
      </c>
      <c r="G23" s="395">
        <v>0</v>
      </c>
      <c r="H23" s="35">
        <v>0</v>
      </c>
      <c r="I23" s="35">
        <v>0</v>
      </c>
      <c r="J23" s="39">
        <v>0</v>
      </c>
      <c r="K23" s="57">
        <v>0</v>
      </c>
      <c r="L23" s="35">
        <v>0</v>
      </c>
      <c r="M23" s="35">
        <v>0</v>
      </c>
      <c r="N23" s="39">
        <v>0</v>
      </c>
    </row>
    <row r="24" spans="2:15" ht="15.75" customHeight="1" x14ac:dyDescent="0.35">
      <c r="B24" s="592"/>
      <c r="C24" s="617"/>
      <c r="D24" s="90" t="s">
        <v>43</v>
      </c>
      <c r="E24" s="394">
        <v>0</v>
      </c>
      <c r="F24" s="391">
        <v>0</v>
      </c>
      <c r="G24" s="395">
        <v>0</v>
      </c>
      <c r="H24" s="35">
        <v>0</v>
      </c>
      <c r="I24" s="35">
        <v>0</v>
      </c>
      <c r="J24" s="39">
        <v>0</v>
      </c>
      <c r="K24" s="78">
        <v>0</v>
      </c>
      <c r="L24" s="35">
        <v>0</v>
      </c>
      <c r="M24" s="35">
        <v>0</v>
      </c>
      <c r="N24" s="39">
        <v>0</v>
      </c>
    </row>
    <row r="25" spans="2:15" ht="15.75" customHeight="1" thickBot="1" x14ac:dyDescent="0.4">
      <c r="B25" s="592"/>
      <c r="C25" s="619"/>
      <c r="D25" s="91" t="s">
        <v>37</v>
      </c>
      <c r="E25" s="405">
        <v>0</v>
      </c>
      <c r="F25" s="397">
        <v>0</v>
      </c>
      <c r="G25" s="406">
        <v>0</v>
      </c>
      <c r="H25" s="63">
        <v>0</v>
      </c>
      <c r="I25" s="63">
        <v>0</v>
      </c>
      <c r="J25" s="407">
        <v>0</v>
      </c>
      <c r="K25" s="83">
        <v>0</v>
      </c>
      <c r="L25" s="63"/>
      <c r="M25" s="63">
        <v>0</v>
      </c>
      <c r="N25" s="407">
        <v>0</v>
      </c>
    </row>
    <row r="26" spans="2:15" ht="15.75" customHeight="1" x14ac:dyDescent="0.35">
      <c r="B26" s="592"/>
      <c r="C26" s="615" t="s">
        <v>258</v>
      </c>
      <c r="D26" s="86" t="s">
        <v>40</v>
      </c>
      <c r="E26" s="408">
        <v>1</v>
      </c>
      <c r="F26" s="389">
        <v>1</v>
      </c>
      <c r="G26" s="389">
        <v>1</v>
      </c>
      <c r="H26" s="18">
        <v>3</v>
      </c>
      <c r="I26" s="18">
        <v>3</v>
      </c>
      <c r="J26" s="19">
        <v>4</v>
      </c>
      <c r="K26" s="55">
        <v>0</v>
      </c>
      <c r="L26" s="18">
        <v>4</v>
      </c>
      <c r="M26" s="18">
        <v>0</v>
      </c>
      <c r="N26" s="19">
        <v>4</v>
      </c>
    </row>
    <row r="27" spans="2:15" ht="15.75" customHeight="1" x14ac:dyDescent="0.35">
      <c r="B27" s="592"/>
      <c r="C27" s="617"/>
      <c r="D27" s="90" t="s">
        <v>46</v>
      </c>
      <c r="E27" s="409">
        <v>19</v>
      </c>
      <c r="F27" s="395">
        <v>23</v>
      </c>
      <c r="G27" s="395">
        <v>25</v>
      </c>
      <c r="H27" s="35">
        <v>25</v>
      </c>
      <c r="I27" s="35">
        <v>36</v>
      </c>
      <c r="J27" s="39">
        <v>42</v>
      </c>
      <c r="K27" s="57">
        <v>0</v>
      </c>
      <c r="L27" s="35">
        <v>42</v>
      </c>
      <c r="M27" s="35">
        <v>0</v>
      </c>
      <c r="N27" s="39">
        <v>42</v>
      </c>
    </row>
    <row r="28" spans="2:15" ht="15.75" customHeight="1" x14ac:dyDescent="0.35">
      <c r="B28" s="592"/>
      <c r="C28" s="617"/>
      <c r="D28" s="90" t="s">
        <v>41</v>
      </c>
      <c r="E28" s="409">
        <v>2</v>
      </c>
      <c r="F28" s="395">
        <v>2</v>
      </c>
      <c r="G28" s="395">
        <v>2</v>
      </c>
      <c r="H28" s="35">
        <v>2</v>
      </c>
      <c r="I28" s="35">
        <v>0</v>
      </c>
      <c r="J28" s="39">
        <v>0</v>
      </c>
      <c r="K28" s="57">
        <v>0</v>
      </c>
      <c r="L28" s="35">
        <v>0</v>
      </c>
      <c r="M28" s="35">
        <v>0</v>
      </c>
      <c r="N28" s="39">
        <v>0</v>
      </c>
    </row>
    <row r="29" spans="2:15" ht="27" customHeight="1" x14ac:dyDescent="0.35">
      <c r="B29" s="592"/>
      <c r="C29" s="617"/>
      <c r="D29" s="90" t="s">
        <v>47</v>
      </c>
      <c r="E29" s="409">
        <v>0</v>
      </c>
      <c r="F29" s="395">
        <v>0</v>
      </c>
      <c r="G29" s="395">
        <v>0</v>
      </c>
      <c r="H29" s="35">
        <v>0</v>
      </c>
      <c r="I29" s="35">
        <v>0</v>
      </c>
      <c r="J29" s="39">
        <v>0</v>
      </c>
      <c r="K29" s="57">
        <v>0</v>
      </c>
      <c r="L29" s="35">
        <v>0</v>
      </c>
      <c r="M29" s="35">
        <v>0</v>
      </c>
      <c r="N29" s="39">
        <v>0</v>
      </c>
    </row>
    <row r="30" spans="2:15" ht="15.75" customHeight="1" x14ac:dyDescent="0.35">
      <c r="B30" s="592"/>
      <c r="C30" s="617"/>
      <c r="D30" s="90" t="s">
        <v>48</v>
      </c>
      <c r="E30" s="409">
        <v>0</v>
      </c>
      <c r="F30" s="395">
        <v>0</v>
      </c>
      <c r="G30" s="395">
        <v>0</v>
      </c>
      <c r="H30" s="35">
        <v>0</v>
      </c>
      <c r="I30" s="35">
        <v>4</v>
      </c>
      <c r="J30" s="39">
        <v>4</v>
      </c>
      <c r="K30" s="57">
        <v>0</v>
      </c>
      <c r="L30" s="35">
        <v>4</v>
      </c>
      <c r="M30" s="35">
        <v>0</v>
      </c>
      <c r="N30" s="39">
        <v>4</v>
      </c>
    </row>
    <row r="31" spans="2:15" ht="15.75" customHeight="1" x14ac:dyDescent="0.35">
      <c r="B31" s="592"/>
      <c r="C31" s="617"/>
      <c r="D31" s="90" t="s">
        <v>245</v>
      </c>
      <c r="E31" s="409">
        <v>1</v>
      </c>
      <c r="F31" s="395">
        <v>1</v>
      </c>
      <c r="G31" s="395">
        <v>1</v>
      </c>
      <c r="H31" s="35">
        <v>4</v>
      </c>
      <c r="I31" s="35">
        <v>4</v>
      </c>
      <c r="J31" s="39">
        <v>4</v>
      </c>
      <c r="K31" s="57">
        <v>0</v>
      </c>
      <c r="L31" s="35">
        <v>4</v>
      </c>
      <c r="M31" s="35">
        <v>0</v>
      </c>
      <c r="N31" s="39">
        <v>4</v>
      </c>
    </row>
    <row r="32" spans="2:15" ht="15.75" customHeight="1" x14ac:dyDescent="0.35">
      <c r="B32" s="592"/>
      <c r="C32" s="617"/>
      <c r="D32" s="90" t="s">
        <v>246</v>
      </c>
      <c r="E32" s="409">
        <v>0</v>
      </c>
      <c r="F32" s="395">
        <v>10</v>
      </c>
      <c r="G32" s="395">
        <v>11</v>
      </c>
      <c r="H32" s="35">
        <v>15</v>
      </c>
      <c r="I32" s="35">
        <v>21</v>
      </c>
      <c r="J32" s="39">
        <v>21</v>
      </c>
      <c r="K32" s="57">
        <v>0</v>
      </c>
      <c r="L32" s="35">
        <v>21</v>
      </c>
      <c r="M32" s="35">
        <v>0</v>
      </c>
      <c r="N32" s="39">
        <v>21</v>
      </c>
    </row>
    <row r="33" spans="1:53" ht="14.25" customHeight="1" x14ac:dyDescent="0.35">
      <c r="B33" s="592"/>
      <c r="C33" s="617"/>
      <c r="D33" s="90" t="s">
        <v>49</v>
      </c>
      <c r="E33" s="409">
        <v>2</v>
      </c>
      <c r="F33" s="395">
        <v>2</v>
      </c>
      <c r="G33" s="395">
        <v>2</v>
      </c>
      <c r="H33" s="35">
        <v>2</v>
      </c>
      <c r="I33" s="35">
        <v>2</v>
      </c>
      <c r="J33" s="39">
        <v>2</v>
      </c>
      <c r="K33" s="57">
        <v>0</v>
      </c>
      <c r="L33" s="35">
        <v>2</v>
      </c>
      <c r="M33" s="35">
        <v>0</v>
      </c>
      <c r="N33" s="39">
        <v>2</v>
      </c>
    </row>
    <row r="34" spans="1:53" ht="15" customHeight="1" x14ac:dyDescent="0.35">
      <c r="B34" s="592"/>
      <c r="C34" s="617"/>
      <c r="D34" s="90" t="s">
        <v>50</v>
      </c>
      <c r="E34" s="409">
        <v>0</v>
      </c>
      <c r="F34" s="395">
        <v>0</v>
      </c>
      <c r="G34" s="395">
        <v>0</v>
      </c>
      <c r="H34" s="35">
        <v>0</v>
      </c>
      <c r="I34" s="35">
        <v>0</v>
      </c>
      <c r="J34" s="39">
        <v>0</v>
      </c>
      <c r="K34" s="57">
        <v>0</v>
      </c>
      <c r="L34" s="35">
        <v>0</v>
      </c>
      <c r="M34" s="35">
        <v>0</v>
      </c>
      <c r="N34" s="39">
        <v>0</v>
      </c>
    </row>
    <row r="35" spans="1:53" s="270" customFormat="1" ht="12.75" customHeight="1" thickBot="1" x14ac:dyDescent="0.4">
      <c r="A35" s="264"/>
      <c r="B35" s="571"/>
      <c r="C35" s="267"/>
      <c r="D35" s="267"/>
      <c r="E35" s="268"/>
      <c r="F35" s="268"/>
      <c r="G35" s="268"/>
      <c r="H35" s="268"/>
      <c r="I35" s="268"/>
      <c r="J35" s="268"/>
      <c r="K35" s="268"/>
      <c r="L35" s="269"/>
      <c r="M35" s="268"/>
      <c r="N35" s="268"/>
      <c r="O35" s="264"/>
      <c r="P35" s="264"/>
      <c r="Q35" s="264"/>
      <c r="R35" s="264"/>
      <c r="S35" s="264"/>
      <c r="T35" s="264"/>
      <c r="U35" s="264"/>
      <c r="V35" s="264"/>
      <c r="W35" s="264"/>
      <c r="X35" s="264"/>
      <c r="Y35" s="264"/>
      <c r="Z35" s="264"/>
      <c r="AA35" s="264"/>
      <c r="AB35" s="264"/>
      <c r="AC35" s="264"/>
      <c r="AD35" s="264"/>
      <c r="AE35" s="264"/>
      <c r="AF35" s="264"/>
      <c r="AG35" s="264"/>
      <c r="AH35" s="264"/>
      <c r="AI35" s="264"/>
      <c r="AJ35" s="264"/>
      <c r="AK35" s="264"/>
      <c r="AL35" s="264"/>
      <c r="AM35" s="264"/>
      <c r="AN35" s="264"/>
      <c r="AO35" s="264"/>
      <c r="AP35" s="264"/>
      <c r="AQ35" s="264"/>
      <c r="AR35" s="264"/>
      <c r="AS35" s="264"/>
      <c r="AT35" s="264"/>
      <c r="AU35" s="264"/>
      <c r="AV35" s="264"/>
      <c r="AW35" s="264"/>
      <c r="AX35" s="264"/>
      <c r="AY35" s="264"/>
      <c r="AZ35" s="264"/>
      <c r="BA35" s="264"/>
    </row>
    <row r="36" spans="1:53" ht="59.1" customHeight="1" thickBot="1" x14ac:dyDescent="0.55000000000000004">
      <c r="B36" s="205" t="s">
        <v>9</v>
      </c>
      <c r="C36" s="205" t="s">
        <v>51</v>
      </c>
      <c r="D36" s="208" t="s">
        <v>52</v>
      </c>
      <c r="E36" s="73" t="s">
        <v>192</v>
      </c>
      <c r="F36" s="7" t="s">
        <v>193</v>
      </c>
      <c r="G36" s="7" t="s">
        <v>194</v>
      </c>
      <c r="H36" s="7" t="s">
        <v>195</v>
      </c>
      <c r="I36" s="7" t="s">
        <v>196</v>
      </c>
      <c r="J36" s="8" t="s">
        <v>197</v>
      </c>
      <c r="K36" s="74" t="s">
        <v>23</v>
      </c>
      <c r="L36" s="75" t="s">
        <v>21</v>
      </c>
      <c r="M36" s="74" t="s">
        <v>22</v>
      </c>
      <c r="N36" s="8" t="s">
        <v>24</v>
      </c>
    </row>
    <row r="37" spans="1:53" x14ac:dyDescent="0.35">
      <c r="B37" s="591" t="s">
        <v>267</v>
      </c>
      <c r="C37" s="615" t="s">
        <v>2</v>
      </c>
      <c r="D37" s="76" t="s">
        <v>0</v>
      </c>
      <c r="E37" s="388">
        <v>66</v>
      </c>
      <c r="F37" s="389">
        <v>134</v>
      </c>
      <c r="G37" s="389">
        <v>129</v>
      </c>
      <c r="H37" s="18">
        <v>88</v>
      </c>
      <c r="I37" s="18">
        <v>153</v>
      </c>
      <c r="J37" s="19">
        <v>148</v>
      </c>
      <c r="K37" s="55">
        <v>0</v>
      </c>
      <c r="L37" s="410">
        <v>613</v>
      </c>
      <c r="M37" s="410">
        <v>581</v>
      </c>
      <c r="N37" s="19">
        <v>32</v>
      </c>
    </row>
    <row r="38" spans="1:53" ht="15.75" customHeight="1" thickBot="1" x14ac:dyDescent="0.4">
      <c r="B38" s="592"/>
      <c r="C38" s="616"/>
      <c r="D38" s="77" t="s">
        <v>1</v>
      </c>
      <c r="E38" s="390">
        <v>60</v>
      </c>
      <c r="F38" s="391">
        <v>110</v>
      </c>
      <c r="G38" s="391">
        <v>136</v>
      </c>
      <c r="H38" s="22">
        <v>102</v>
      </c>
      <c r="I38" s="22">
        <v>154</v>
      </c>
      <c r="J38" s="61">
        <v>149</v>
      </c>
      <c r="K38" s="78">
        <v>0</v>
      </c>
      <c r="L38" s="411">
        <v>589</v>
      </c>
      <c r="M38" s="411">
        <v>544</v>
      </c>
      <c r="N38" s="27">
        <v>45</v>
      </c>
    </row>
    <row r="39" spans="1:53" ht="15.75" customHeight="1" x14ac:dyDescent="0.35">
      <c r="B39" s="592"/>
      <c r="C39" s="615" t="s">
        <v>191</v>
      </c>
      <c r="D39" s="79" t="s">
        <v>3</v>
      </c>
      <c r="E39" s="392">
        <v>20</v>
      </c>
      <c r="F39" s="393">
        <v>37</v>
      </c>
      <c r="G39" s="393">
        <v>45</v>
      </c>
      <c r="H39" s="14">
        <v>36</v>
      </c>
      <c r="I39" s="14">
        <v>48</v>
      </c>
      <c r="J39" s="32">
        <v>48</v>
      </c>
      <c r="K39" s="80">
        <v>0</v>
      </c>
      <c r="L39" s="412">
        <v>204</v>
      </c>
      <c r="M39" s="412">
        <v>196</v>
      </c>
      <c r="N39" s="32">
        <v>8</v>
      </c>
    </row>
    <row r="40" spans="1:53" ht="15.75" customHeight="1" x14ac:dyDescent="0.35">
      <c r="B40" s="592"/>
      <c r="C40" s="617"/>
      <c r="D40" s="81" t="s">
        <v>5</v>
      </c>
      <c r="E40" s="57">
        <v>32</v>
      </c>
      <c r="F40" s="395">
        <v>61</v>
      </c>
      <c r="G40" s="395">
        <v>69</v>
      </c>
      <c r="H40" s="35">
        <v>50</v>
      </c>
      <c r="I40" s="35">
        <v>74</v>
      </c>
      <c r="J40" s="39">
        <v>67</v>
      </c>
      <c r="K40" s="57">
        <v>0</v>
      </c>
      <c r="L40" s="413">
        <v>291</v>
      </c>
      <c r="M40" s="413">
        <v>271</v>
      </c>
      <c r="N40" s="39">
        <v>20</v>
      </c>
    </row>
    <row r="41" spans="1:53" ht="15.75" customHeight="1" x14ac:dyDescent="0.35">
      <c r="B41" s="592"/>
      <c r="C41" s="617"/>
      <c r="D41" s="81" t="s">
        <v>6</v>
      </c>
      <c r="E41" s="57">
        <v>63</v>
      </c>
      <c r="F41" s="395">
        <v>127</v>
      </c>
      <c r="G41" s="395">
        <v>131</v>
      </c>
      <c r="H41" s="35">
        <v>90</v>
      </c>
      <c r="I41" s="35">
        <v>160</v>
      </c>
      <c r="J41" s="39">
        <v>155</v>
      </c>
      <c r="K41" s="57">
        <v>0</v>
      </c>
      <c r="L41" s="413">
        <v>610</v>
      </c>
      <c r="M41" s="413">
        <v>569</v>
      </c>
      <c r="N41" s="39">
        <v>41</v>
      </c>
    </row>
    <row r="42" spans="1:53" ht="15.75" customHeight="1" thickBot="1" x14ac:dyDescent="0.4">
      <c r="B42" s="592"/>
      <c r="C42" s="616"/>
      <c r="D42" s="82" t="s">
        <v>4</v>
      </c>
      <c r="E42" s="45">
        <v>11</v>
      </c>
      <c r="F42" s="397">
        <v>19</v>
      </c>
      <c r="G42" s="397">
        <v>20</v>
      </c>
      <c r="H42" s="26">
        <v>14</v>
      </c>
      <c r="I42" s="26">
        <v>25</v>
      </c>
      <c r="J42" s="27">
        <v>27</v>
      </c>
      <c r="K42" s="83">
        <v>0</v>
      </c>
      <c r="L42" s="411">
        <v>97</v>
      </c>
      <c r="M42" s="411">
        <v>89</v>
      </c>
      <c r="N42" s="27">
        <v>8</v>
      </c>
    </row>
    <row r="43" spans="1:53" x14ac:dyDescent="0.35">
      <c r="B43" s="592"/>
      <c r="C43" s="615" t="s">
        <v>26</v>
      </c>
      <c r="D43" s="84" t="s">
        <v>7</v>
      </c>
      <c r="E43" s="388">
        <v>16</v>
      </c>
      <c r="F43" s="389">
        <v>7</v>
      </c>
      <c r="G43" s="389">
        <v>27</v>
      </c>
      <c r="H43" s="18">
        <v>25</v>
      </c>
      <c r="I43" s="18">
        <v>14</v>
      </c>
      <c r="J43" s="19">
        <v>20</v>
      </c>
      <c r="K43" s="55">
        <v>0</v>
      </c>
      <c r="L43" s="410">
        <v>71</v>
      </c>
      <c r="M43" s="410">
        <v>59</v>
      </c>
      <c r="N43" s="19">
        <v>12</v>
      </c>
    </row>
    <row r="44" spans="1:53" ht="16.5" customHeight="1" thickBot="1" x14ac:dyDescent="0.4">
      <c r="B44" s="592"/>
      <c r="C44" s="616"/>
      <c r="D44" s="85" t="s">
        <v>8</v>
      </c>
      <c r="E44" s="396">
        <v>110</v>
      </c>
      <c r="F44" s="397">
        <v>237</v>
      </c>
      <c r="G44" s="397">
        <v>238</v>
      </c>
      <c r="H44" s="26">
        <v>165</v>
      </c>
      <c r="I44" s="26">
        <v>293</v>
      </c>
      <c r="J44" s="27">
        <v>277</v>
      </c>
      <c r="K44" s="83">
        <v>0</v>
      </c>
      <c r="L44" s="411">
        <v>1131</v>
      </c>
      <c r="M44" s="411">
        <v>1066</v>
      </c>
      <c r="N44" s="27">
        <v>65</v>
      </c>
    </row>
    <row r="45" spans="1:53" ht="16.5" customHeight="1" x14ac:dyDescent="0.35">
      <c r="B45" s="592"/>
      <c r="C45" s="618" t="s">
        <v>62</v>
      </c>
      <c r="D45" s="86" t="s">
        <v>29</v>
      </c>
      <c r="E45" s="388">
        <v>8</v>
      </c>
      <c r="F45" s="389">
        <v>20</v>
      </c>
      <c r="G45" s="389">
        <v>14</v>
      </c>
      <c r="H45" s="18">
        <v>13</v>
      </c>
      <c r="I45" s="18">
        <v>18</v>
      </c>
      <c r="J45" s="19">
        <v>37</v>
      </c>
      <c r="K45" s="55">
        <v>0</v>
      </c>
      <c r="L45" s="410">
        <v>96</v>
      </c>
      <c r="M45" s="410">
        <v>93</v>
      </c>
      <c r="N45" s="19">
        <v>3</v>
      </c>
    </row>
    <row r="46" spans="1:53" ht="15.75" customHeight="1" thickBot="1" x14ac:dyDescent="0.4">
      <c r="B46" s="592"/>
      <c r="C46" s="619"/>
      <c r="D46" s="85" t="s">
        <v>30</v>
      </c>
      <c r="E46" s="396">
        <v>118</v>
      </c>
      <c r="F46" s="397">
        <v>224</v>
      </c>
      <c r="G46" s="397">
        <v>251</v>
      </c>
      <c r="H46" s="26">
        <v>177</v>
      </c>
      <c r="I46" s="26">
        <v>289</v>
      </c>
      <c r="J46" s="27">
        <v>260</v>
      </c>
      <c r="K46" s="83">
        <v>0</v>
      </c>
      <c r="L46" s="411">
        <v>1106</v>
      </c>
      <c r="M46" s="411">
        <v>1032</v>
      </c>
      <c r="N46" s="27">
        <v>74</v>
      </c>
      <c r="O46" s="265"/>
    </row>
    <row r="47" spans="1:53" ht="15" customHeight="1" x14ac:dyDescent="0.35">
      <c r="B47" s="592"/>
      <c r="C47" s="615" t="s">
        <v>27</v>
      </c>
      <c r="D47" s="86" t="s">
        <v>31</v>
      </c>
      <c r="E47" s="388">
        <v>3</v>
      </c>
      <c r="F47" s="389">
        <v>6</v>
      </c>
      <c r="G47" s="389">
        <v>2</v>
      </c>
      <c r="H47" s="18">
        <v>2</v>
      </c>
      <c r="I47" s="18">
        <v>5</v>
      </c>
      <c r="J47" s="19">
        <v>14</v>
      </c>
      <c r="K47" s="55">
        <v>0</v>
      </c>
      <c r="L47" s="410">
        <v>27</v>
      </c>
      <c r="M47" s="410">
        <v>26</v>
      </c>
      <c r="N47" s="19">
        <v>1</v>
      </c>
    </row>
    <row r="48" spans="1:53" ht="16.5" customHeight="1" x14ac:dyDescent="0.35">
      <c r="B48" s="592"/>
      <c r="C48" s="617"/>
      <c r="D48" s="87" t="s">
        <v>32</v>
      </c>
      <c r="E48" s="394">
        <v>3</v>
      </c>
      <c r="F48" s="395">
        <v>12</v>
      </c>
      <c r="G48" s="395">
        <v>5</v>
      </c>
      <c r="H48" s="35">
        <v>9</v>
      </c>
      <c r="I48" s="35">
        <v>5</v>
      </c>
      <c r="J48" s="39">
        <v>15</v>
      </c>
      <c r="K48" s="57">
        <v>0</v>
      </c>
      <c r="L48" s="413">
        <v>40</v>
      </c>
      <c r="M48" s="413">
        <v>38</v>
      </c>
      <c r="N48" s="39">
        <v>2</v>
      </c>
    </row>
    <row r="49" spans="1:53" ht="13.9" thickBot="1" x14ac:dyDescent="0.4">
      <c r="B49" s="592"/>
      <c r="C49" s="619"/>
      <c r="D49" s="88" t="s">
        <v>33</v>
      </c>
      <c r="E49" s="396">
        <v>2</v>
      </c>
      <c r="F49" s="397">
        <v>2</v>
      </c>
      <c r="G49" s="397">
        <v>7</v>
      </c>
      <c r="H49" s="26">
        <v>2</v>
      </c>
      <c r="I49" s="26">
        <v>8</v>
      </c>
      <c r="J49" s="27">
        <v>8</v>
      </c>
      <c r="K49" s="83">
        <v>0</v>
      </c>
      <c r="L49" s="411">
        <v>29</v>
      </c>
      <c r="M49" s="411">
        <v>29</v>
      </c>
      <c r="N49" s="27">
        <v>0</v>
      </c>
    </row>
    <row r="50" spans="1:53" x14ac:dyDescent="0.35">
      <c r="B50" s="592"/>
      <c r="C50" s="615" t="s">
        <v>28</v>
      </c>
      <c r="D50" s="89" t="s">
        <v>34</v>
      </c>
      <c r="E50" s="398">
        <v>1</v>
      </c>
      <c r="F50" s="389">
        <v>0</v>
      </c>
      <c r="G50" s="389">
        <v>3</v>
      </c>
      <c r="H50" s="18">
        <v>2</v>
      </c>
      <c r="I50" s="414">
        <v>3</v>
      </c>
      <c r="J50" s="19">
        <v>4</v>
      </c>
      <c r="K50" s="55">
        <v>0</v>
      </c>
      <c r="L50" s="410">
        <v>13</v>
      </c>
      <c r="M50" s="410">
        <v>13</v>
      </c>
      <c r="N50" s="19">
        <v>0</v>
      </c>
    </row>
    <row r="51" spans="1:53" x14ac:dyDescent="0.35">
      <c r="B51" s="592"/>
      <c r="C51" s="617"/>
      <c r="D51" s="90" t="s">
        <v>36</v>
      </c>
      <c r="E51" s="399">
        <v>0</v>
      </c>
      <c r="F51" s="395">
        <v>2</v>
      </c>
      <c r="G51" s="395">
        <v>2</v>
      </c>
      <c r="H51" s="35">
        <v>0</v>
      </c>
      <c r="I51" s="415">
        <v>2</v>
      </c>
      <c r="J51" s="39">
        <v>1</v>
      </c>
      <c r="K51" s="57">
        <v>0</v>
      </c>
      <c r="L51" s="413">
        <v>7</v>
      </c>
      <c r="M51" s="413">
        <v>7</v>
      </c>
      <c r="N51" s="39">
        <v>0</v>
      </c>
    </row>
    <row r="52" spans="1:53" x14ac:dyDescent="0.35">
      <c r="B52" s="592"/>
      <c r="C52" s="617"/>
      <c r="D52" s="90" t="s">
        <v>35</v>
      </c>
      <c r="E52" s="399">
        <v>3</v>
      </c>
      <c r="F52" s="395">
        <v>1</v>
      </c>
      <c r="G52" s="395">
        <v>0</v>
      </c>
      <c r="H52" s="35">
        <v>1</v>
      </c>
      <c r="I52" s="415">
        <v>2</v>
      </c>
      <c r="J52" s="39">
        <v>0</v>
      </c>
      <c r="K52" s="57">
        <v>0</v>
      </c>
      <c r="L52" s="413">
        <v>7</v>
      </c>
      <c r="M52" s="413">
        <v>7</v>
      </c>
      <c r="N52" s="39">
        <v>0</v>
      </c>
    </row>
    <row r="53" spans="1:53" ht="15.75" customHeight="1" thickBot="1" x14ac:dyDescent="0.4">
      <c r="B53" s="592"/>
      <c r="C53" s="619"/>
      <c r="D53" s="91" t="s">
        <v>37</v>
      </c>
      <c r="E53" s="396">
        <v>4</v>
      </c>
      <c r="F53" s="397">
        <v>17</v>
      </c>
      <c r="G53" s="397">
        <v>9</v>
      </c>
      <c r="H53" s="26">
        <v>10</v>
      </c>
      <c r="I53" s="402">
        <v>11</v>
      </c>
      <c r="J53" s="27">
        <v>32</v>
      </c>
      <c r="K53" s="83">
        <v>0</v>
      </c>
      <c r="L53" s="411">
        <v>69</v>
      </c>
      <c r="M53" s="411">
        <v>66</v>
      </c>
      <c r="N53" s="27">
        <v>3</v>
      </c>
    </row>
    <row r="54" spans="1:53" ht="15.75" customHeight="1" x14ac:dyDescent="0.35">
      <c r="B54" s="592"/>
      <c r="C54" s="615" t="s">
        <v>45</v>
      </c>
      <c r="D54" s="86" t="s">
        <v>56</v>
      </c>
      <c r="E54" s="408">
        <v>101</v>
      </c>
      <c r="F54" s="416">
        <v>205</v>
      </c>
      <c r="G54" s="416">
        <v>223</v>
      </c>
      <c r="H54" s="414">
        <v>139</v>
      </c>
      <c r="I54" s="414">
        <v>237</v>
      </c>
      <c r="J54" s="417">
        <v>220</v>
      </c>
      <c r="K54" s="418">
        <v>0</v>
      </c>
      <c r="L54" s="410">
        <v>0</v>
      </c>
      <c r="M54" s="414">
        <v>1125</v>
      </c>
      <c r="N54" s="417">
        <v>0</v>
      </c>
    </row>
    <row r="55" spans="1:53" ht="15.75" customHeight="1" x14ac:dyDescent="0.35">
      <c r="B55" s="592"/>
      <c r="C55" s="617"/>
      <c r="D55" s="90" t="s">
        <v>260</v>
      </c>
      <c r="E55" s="409">
        <v>0</v>
      </c>
      <c r="F55" s="419">
        <v>0</v>
      </c>
      <c r="G55" s="419">
        <v>0</v>
      </c>
      <c r="H55" s="415">
        <v>0</v>
      </c>
      <c r="I55" s="415">
        <v>0</v>
      </c>
      <c r="J55" s="420">
        <v>0</v>
      </c>
      <c r="K55" s="421">
        <v>0</v>
      </c>
      <c r="L55" s="413">
        <v>0</v>
      </c>
      <c r="M55" s="415">
        <v>0</v>
      </c>
      <c r="N55" s="420">
        <v>0</v>
      </c>
    </row>
    <row r="56" spans="1:53" ht="15.75" customHeight="1" thickBot="1" x14ac:dyDescent="0.4">
      <c r="B56" s="592"/>
      <c r="C56" s="617"/>
      <c r="D56" s="90" t="s">
        <v>57</v>
      </c>
      <c r="E56" s="422">
        <v>0</v>
      </c>
      <c r="F56" s="423">
        <v>0</v>
      </c>
      <c r="G56" s="423">
        <v>0</v>
      </c>
      <c r="H56" s="424">
        <v>0</v>
      </c>
      <c r="I56" s="424">
        <v>0</v>
      </c>
      <c r="J56" s="425">
        <v>0</v>
      </c>
      <c r="K56" s="426">
        <v>0</v>
      </c>
      <c r="L56" s="427">
        <v>0</v>
      </c>
      <c r="M56" s="424">
        <v>0</v>
      </c>
      <c r="N56" s="425">
        <v>0</v>
      </c>
    </row>
    <row r="57" spans="1:53" ht="15.75" customHeight="1" x14ac:dyDescent="0.35">
      <c r="B57" s="592"/>
      <c r="C57" s="615" t="s">
        <v>54</v>
      </c>
      <c r="D57" s="86" t="s">
        <v>55</v>
      </c>
      <c r="E57" s="392">
        <v>101</v>
      </c>
      <c r="F57" s="393">
        <v>205</v>
      </c>
      <c r="G57" s="393">
        <v>223</v>
      </c>
      <c r="H57" s="14">
        <v>139</v>
      </c>
      <c r="I57" s="14">
        <v>237</v>
      </c>
      <c r="J57" s="32">
        <v>220</v>
      </c>
      <c r="K57" s="80">
        <v>0</v>
      </c>
      <c r="L57" s="428">
        <v>1125</v>
      </c>
      <c r="M57" s="428">
        <v>1125</v>
      </c>
      <c r="N57" s="32">
        <v>0</v>
      </c>
    </row>
    <row r="58" spans="1:53" ht="18" customHeight="1" thickBot="1" x14ac:dyDescent="0.4">
      <c r="B58" s="593"/>
      <c r="C58" s="616"/>
      <c r="D58" s="88" t="s">
        <v>126</v>
      </c>
      <c r="E58" s="429">
        <v>25</v>
      </c>
      <c r="F58" s="397">
        <v>39</v>
      </c>
      <c r="G58" s="397">
        <v>42</v>
      </c>
      <c r="H58" s="26">
        <v>51</v>
      </c>
      <c r="I58" s="26">
        <v>70</v>
      </c>
      <c r="J58" s="27">
        <v>77</v>
      </c>
      <c r="K58" s="83">
        <v>0</v>
      </c>
      <c r="L58" s="411">
        <v>77</v>
      </c>
      <c r="M58" s="402">
        <v>0</v>
      </c>
      <c r="N58" s="27">
        <v>77</v>
      </c>
    </row>
    <row r="59" spans="1:53" s="270" customFormat="1" ht="12" customHeight="1" thickBot="1" x14ac:dyDescent="0.4">
      <c r="A59" s="264"/>
      <c r="B59" s="266"/>
      <c r="C59" s="267"/>
      <c r="D59" s="267"/>
      <c r="E59" s="268"/>
      <c r="F59" s="268"/>
      <c r="G59" s="268"/>
      <c r="H59" s="268"/>
      <c r="I59" s="268"/>
      <c r="J59" s="268"/>
      <c r="K59" s="268"/>
      <c r="L59" s="269"/>
      <c r="M59" s="268"/>
      <c r="N59" s="268"/>
      <c r="O59" s="264"/>
      <c r="P59" s="264"/>
      <c r="Q59" s="264"/>
      <c r="R59" s="264"/>
      <c r="S59" s="264"/>
      <c r="T59" s="264"/>
      <c r="U59" s="264"/>
      <c r="V59" s="264"/>
      <c r="W59" s="264"/>
      <c r="X59" s="264"/>
      <c r="Y59" s="264"/>
      <c r="Z59" s="264"/>
      <c r="AA59" s="264"/>
      <c r="AB59" s="264"/>
      <c r="AC59" s="264"/>
      <c r="AD59" s="264"/>
      <c r="AE59" s="264"/>
      <c r="AF59" s="264"/>
      <c r="AG59" s="264"/>
      <c r="AH59" s="264"/>
      <c r="AI59" s="264"/>
      <c r="AJ59" s="264"/>
      <c r="AK59" s="264"/>
      <c r="AL59" s="264"/>
      <c r="AM59" s="264"/>
      <c r="AN59" s="264"/>
      <c r="AO59" s="264"/>
      <c r="AP59" s="264"/>
      <c r="AQ59" s="264"/>
      <c r="AR59" s="264"/>
      <c r="AS59" s="264"/>
      <c r="AT59" s="264"/>
      <c r="AU59" s="264"/>
      <c r="AV59" s="264"/>
      <c r="AW59" s="264"/>
      <c r="AX59" s="264"/>
      <c r="AY59" s="264"/>
      <c r="AZ59" s="264"/>
      <c r="BA59" s="264"/>
    </row>
    <row r="60" spans="1:53" ht="59.1" customHeight="1" thickBot="1" x14ac:dyDescent="0.55000000000000004">
      <c r="B60" s="205" t="s">
        <v>9</v>
      </c>
      <c r="C60" s="205" t="s">
        <v>51</v>
      </c>
      <c r="D60" s="208" t="s">
        <v>52</v>
      </c>
      <c r="E60" s="73" t="s">
        <v>192</v>
      </c>
      <c r="F60" s="7" t="s">
        <v>193</v>
      </c>
      <c r="G60" s="7" t="s">
        <v>194</v>
      </c>
      <c r="H60" s="7" t="s">
        <v>195</v>
      </c>
      <c r="I60" s="7" t="s">
        <v>196</v>
      </c>
      <c r="J60" s="8" t="s">
        <v>197</v>
      </c>
      <c r="K60" s="74" t="s">
        <v>23</v>
      </c>
      <c r="L60" s="75" t="s">
        <v>21</v>
      </c>
      <c r="M60" s="74" t="s">
        <v>22</v>
      </c>
      <c r="N60" s="8" t="s">
        <v>24</v>
      </c>
    </row>
    <row r="61" spans="1:53" ht="21.95" customHeight="1" thickBot="1" x14ac:dyDescent="0.4">
      <c r="B61" s="591" t="s">
        <v>58</v>
      </c>
      <c r="C61" s="116" t="s">
        <v>205</v>
      </c>
      <c r="D61" s="117" t="s">
        <v>204</v>
      </c>
      <c r="E61" s="173">
        <f>E58/SUM(E3:E4)*100</f>
        <v>100</v>
      </c>
      <c r="F61" s="96">
        <f t="shared" ref="F61:N61" si="0">F58/SUM(F3:F4)*100</f>
        <v>100</v>
      </c>
      <c r="G61" s="96">
        <f t="shared" si="0"/>
        <v>100</v>
      </c>
      <c r="H61" s="96">
        <f t="shared" si="0"/>
        <v>100</v>
      </c>
      <c r="I61" s="96">
        <f t="shared" si="0"/>
        <v>100</v>
      </c>
      <c r="J61" s="430">
        <f t="shared" si="0"/>
        <v>100</v>
      </c>
      <c r="K61" s="431" t="e">
        <f t="shared" si="0"/>
        <v>#DIV/0!</v>
      </c>
      <c r="L61" s="271">
        <f t="shared" si="0"/>
        <v>100</v>
      </c>
      <c r="M61" s="271" t="e">
        <f t="shared" si="0"/>
        <v>#DIV/0!</v>
      </c>
      <c r="N61" s="138">
        <f t="shared" si="0"/>
        <v>100</v>
      </c>
    </row>
    <row r="62" spans="1:53" ht="14.45" customHeight="1" x14ac:dyDescent="0.35">
      <c r="B62" s="592"/>
      <c r="C62" s="615" t="s">
        <v>2</v>
      </c>
      <c r="D62" s="76" t="s">
        <v>0</v>
      </c>
      <c r="E62" s="432"/>
      <c r="F62" s="433"/>
      <c r="G62" s="433"/>
      <c r="H62" s="18"/>
      <c r="I62" s="433"/>
      <c r="J62" s="19"/>
      <c r="K62" s="55"/>
      <c r="L62" s="17"/>
      <c r="M62" s="18"/>
      <c r="N62" s="19"/>
    </row>
    <row r="63" spans="1:53" ht="15.75" customHeight="1" thickBot="1" x14ac:dyDescent="0.4">
      <c r="B63" s="592"/>
      <c r="C63" s="616"/>
      <c r="D63" s="77" t="s">
        <v>1</v>
      </c>
      <c r="E63" s="434"/>
      <c r="F63" s="435"/>
      <c r="G63" s="435"/>
      <c r="H63" s="102"/>
      <c r="I63" s="435"/>
      <c r="J63" s="61"/>
      <c r="K63" s="78"/>
      <c r="L63" s="25"/>
      <c r="M63" s="26"/>
      <c r="N63" s="27"/>
    </row>
    <row r="64" spans="1:53" ht="15.75" customHeight="1" x14ac:dyDescent="0.35">
      <c r="B64" s="592"/>
      <c r="C64" s="615" t="s">
        <v>25</v>
      </c>
      <c r="D64" s="79" t="s">
        <v>3</v>
      </c>
      <c r="E64" s="436"/>
      <c r="F64" s="437"/>
      <c r="G64" s="437"/>
      <c r="H64" s="104"/>
      <c r="I64" s="437"/>
      <c r="J64" s="32"/>
      <c r="K64" s="80"/>
      <c r="L64" s="31"/>
      <c r="M64" s="14"/>
      <c r="N64" s="32"/>
    </row>
    <row r="65" spans="2:15" ht="15.75" customHeight="1" x14ac:dyDescent="0.35">
      <c r="B65" s="592"/>
      <c r="C65" s="617"/>
      <c r="D65" s="105" t="s">
        <v>5</v>
      </c>
      <c r="E65" s="438"/>
      <c r="F65" s="439"/>
      <c r="G65" s="439"/>
      <c r="H65" s="107"/>
      <c r="I65" s="439"/>
      <c r="J65" s="39"/>
      <c r="K65" s="57"/>
      <c r="L65" s="38"/>
      <c r="M65" s="35"/>
      <c r="N65" s="39"/>
    </row>
    <row r="66" spans="2:15" ht="15.75" customHeight="1" x14ac:dyDescent="0.35">
      <c r="B66" s="592"/>
      <c r="C66" s="617"/>
      <c r="D66" s="105" t="s">
        <v>6</v>
      </c>
      <c r="E66" s="438"/>
      <c r="F66" s="439"/>
      <c r="G66" s="439"/>
      <c r="H66" s="107"/>
      <c r="I66" s="439"/>
      <c r="J66" s="39"/>
      <c r="K66" s="57"/>
      <c r="L66" s="38"/>
      <c r="M66" s="35"/>
      <c r="N66" s="39"/>
    </row>
    <row r="67" spans="2:15" ht="15.75" customHeight="1" thickBot="1" x14ac:dyDescent="0.4">
      <c r="B67" s="592"/>
      <c r="C67" s="616"/>
      <c r="D67" s="108" t="s">
        <v>4</v>
      </c>
      <c r="E67" s="440"/>
      <c r="F67" s="441"/>
      <c r="G67" s="441"/>
      <c r="H67" s="110"/>
      <c r="I67" s="441"/>
      <c r="J67" s="27"/>
      <c r="K67" s="83"/>
      <c r="L67" s="25"/>
      <c r="M67" s="26"/>
      <c r="N67" s="27"/>
    </row>
    <row r="68" spans="2:15" x14ac:dyDescent="0.35">
      <c r="B68" s="592"/>
      <c r="C68" s="615" t="s">
        <v>26</v>
      </c>
      <c r="D68" s="84" t="s">
        <v>7</v>
      </c>
      <c r="E68" s="432"/>
      <c r="F68" s="433"/>
      <c r="G68" s="433"/>
      <c r="H68" s="111"/>
      <c r="I68" s="433"/>
      <c r="J68" s="19"/>
      <c r="K68" s="55"/>
      <c r="L68" s="17"/>
      <c r="M68" s="18"/>
      <c r="N68" s="19"/>
    </row>
    <row r="69" spans="2:15" ht="16.5" customHeight="1" thickBot="1" x14ac:dyDescent="0.4">
      <c r="B69" s="592"/>
      <c r="C69" s="616"/>
      <c r="D69" s="85" t="s">
        <v>8</v>
      </c>
      <c r="E69" s="440"/>
      <c r="F69" s="441"/>
      <c r="G69" s="441"/>
      <c r="H69" s="110"/>
      <c r="I69" s="441"/>
      <c r="J69" s="27"/>
      <c r="K69" s="83"/>
      <c r="L69" s="25"/>
      <c r="M69" s="26"/>
      <c r="N69" s="27"/>
    </row>
    <row r="70" spans="2:15" ht="16.5" customHeight="1" x14ac:dyDescent="0.35">
      <c r="B70" s="592"/>
      <c r="C70" s="618" t="s">
        <v>62</v>
      </c>
      <c r="D70" s="86" t="s">
        <v>29</v>
      </c>
      <c r="E70" s="432"/>
      <c r="F70" s="433"/>
      <c r="G70" s="433"/>
      <c r="H70" s="100"/>
      <c r="I70" s="433"/>
      <c r="J70" s="19"/>
      <c r="K70" s="55"/>
      <c r="L70" s="17"/>
      <c r="M70" s="18"/>
      <c r="N70" s="19"/>
      <c r="O70" s="265"/>
    </row>
    <row r="71" spans="2:15" ht="18" customHeight="1" thickBot="1" x14ac:dyDescent="0.4">
      <c r="B71" s="592"/>
      <c r="C71" s="619"/>
      <c r="D71" s="85" t="s">
        <v>30</v>
      </c>
      <c r="E71" s="440"/>
      <c r="F71" s="441"/>
      <c r="G71" s="441"/>
      <c r="H71" s="112"/>
      <c r="I71" s="441"/>
      <c r="J71" s="27"/>
      <c r="K71" s="83"/>
      <c r="L71" s="25"/>
      <c r="M71" s="26"/>
      <c r="N71" s="27"/>
    </row>
    <row r="72" spans="2:15" ht="16.5" customHeight="1" x14ac:dyDescent="0.35">
      <c r="B72" s="592"/>
      <c r="C72" s="615" t="s">
        <v>27</v>
      </c>
      <c r="D72" s="86" t="s">
        <v>31</v>
      </c>
      <c r="E72" s="432"/>
      <c r="F72" s="433"/>
      <c r="G72" s="433"/>
      <c r="H72" s="100"/>
      <c r="I72" s="433"/>
      <c r="J72" s="19"/>
      <c r="K72" s="55"/>
      <c r="L72" s="17"/>
      <c r="M72" s="18"/>
      <c r="N72" s="19"/>
    </row>
    <row r="73" spans="2:15" ht="17.25" customHeight="1" x14ac:dyDescent="0.35">
      <c r="B73" s="592"/>
      <c r="C73" s="617"/>
      <c r="D73" s="87" t="s">
        <v>32</v>
      </c>
      <c r="E73" s="438"/>
      <c r="F73" s="439"/>
      <c r="G73" s="439"/>
      <c r="H73" s="107"/>
      <c r="I73" s="439"/>
      <c r="J73" s="39"/>
      <c r="K73" s="57"/>
      <c r="L73" s="38"/>
      <c r="M73" s="35"/>
      <c r="N73" s="39"/>
    </row>
    <row r="74" spans="2:15" ht="13.9" thickBot="1" x14ac:dyDescent="0.4">
      <c r="B74" s="592"/>
      <c r="C74" s="619"/>
      <c r="D74" s="88" t="s">
        <v>33</v>
      </c>
      <c r="E74" s="440"/>
      <c r="F74" s="441"/>
      <c r="G74" s="441"/>
      <c r="H74" s="110"/>
      <c r="I74" s="441"/>
      <c r="J74" s="27"/>
      <c r="K74" s="83"/>
      <c r="L74" s="25"/>
      <c r="M74" s="26"/>
      <c r="N74" s="27"/>
    </row>
    <row r="75" spans="2:15" x14ac:dyDescent="0.35">
      <c r="B75" s="592"/>
      <c r="C75" s="615" t="s">
        <v>28</v>
      </c>
      <c r="D75" s="89" t="s">
        <v>34</v>
      </c>
      <c r="E75" s="442"/>
      <c r="F75" s="433"/>
      <c r="G75" s="433"/>
      <c r="H75" s="100"/>
      <c r="I75" s="433"/>
      <c r="J75" s="19"/>
      <c r="K75" s="55"/>
      <c r="L75" s="17"/>
      <c r="M75" s="18"/>
      <c r="N75" s="19"/>
    </row>
    <row r="76" spans="2:15" x14ac:dyDescent="0.35">
      <c r="B76" s="592"/>
      <c r="C76" s="617"/>
      <c r="D76" s="90" t="s">
        <v>36</v>
      </c>
      <c r="E76" s="443"/>
      <c r="F76" s="439"/>
      <c r="G76" s="439"/>
      <c r="H76" s="107"/>
      <c r="I76" s="439"/>
      <c r="J76" s="39"/>
      <c r="K76" s="57"/>
      <c r="L76" s="38"/>
      <c r="M76" s="35"/>
      <c r="N76" s="39"/>
    </row>
    <row r="77" spans="2:15" x14ac:dyDescent="0.35">
      <c r="B77" s="592"/>
      <c r="C77" s="617"/>
      <c r="D77" s="90" t="s">
        <v>35</v>
      </c>
      <c r="E77" s="443"/>
      <c r="F77" s="439"/>
      <c r="G77" s="439"/>
      <c r="H77" s="107"/>
      <c r="I77" s="439"/>
      <c r="J77" s="39"/>
      <c r="K77" s="57"/>
      <c r="L77" s="38"/>
      <c r="M77" s="35"/>
      <c r="N77" s="39"/>
    </row>
    <row r="78" spans="2:15" ht="15.75" customHeight="1" thickBot="1" x14ac:dyDescent="0.4">
      <c r="B78" s="592"/>
      <c r="C78" s="619"/>
      <c r="D78" s="91" t="s">
        <v>37</v>
      </c>
      <c r="E78" s="440"/>
      <c r="F78" s="441"/>
      <c r="G78" s="441"/>
      <c r="H78" s="110"/>
      <c r="I78" s="441"/>
      <c r="J78" s="27"/>
      <c r="K78" s="83"/>
      <c r="L78" s="25"/>
      <c r="M78" s="26"/>
      <c r="N78" s="27"/>
    </row>
    <row r="79" spans="2:15" ht="15.75" customHeight="1" x14ac:dyDescent="0.35">
      <c r="B79" s="592"/>
      <c r="C79" s="615" t="s">
        <v>63</v>
      </c>
      <c r="D79" s="86" t="s">
        <v>29</v>
      </c>
      <c r="E79" s="442"/>
      <c r="F79" s="433"/>
      <c r="G79" s="433"/>
      <c r="H79" s="100"/>
      <c r="I79" s="433"/>
      <c r="J79" s="19"/>
      <c r="K79" s="55"/>
      <c r="L79" s="17"/>
      <c r="M79" s="18"/>
      <c r="N79" s="19"/>
    </row>
    <row r="80" spans="2:15" ht="17.25" customHeight="1" thickBot="1" x14ac:dyDescent="0.4">
      <c r="B80" s="593"/>
      <c r="C80" s="616"/>
      <c r="D80" s="88" t="s">
        <v>30</v>
      </c>
      <c r="E80" s="444"/>
      <c r="F80" s="441"/>
      <c r="G80" s="441"/>
      <c r="H80" s="110"/>
      <c r="I80" s="441"/>
      <c r="J80" s="27"/>
      <c r="K80" s="83"/>
      <c r="L80" s="25"/>
      <c r="M80" s="26"/>
      <c r="N80" s="27"/>
    </row>
    <row r="81" spans="1:53" s="270" customFormat="1" ht="12" customHeight="1" thickBot="1" x14ac:dyDescent="0.4">
      <c r="A81" s="264"/>
      <c r="B81" s="266"/>
      <c r="C81" s="267"/>
      <c r="D81" s="267"/>
      <c r="E81" s="268"/>
      <c r="F81" s="268"/>
      <c r="G81" s="268"/>
      <c r="H81" s="268"/>
      <c r="I81" s="268"/>
      <c r="J81" s="268"/>
      <c r="K81" s="268"/>
      <c r="L81" s="269"/>
      <c r="M81" s="268"/>
      <c r="N81" s="268"/>
      <c r="O81" s="264"/>
      <c r="P81" s="264"/>
      <c r="Q81" s="264"/>
      <c r="R81" s="264"/>
      <c r="S81" s="264"/>
      <c r="T81" s="264"/>
      <c r="U81" s="264"/>
      <c r="V81" s="264"/>
      <c r="W81" s="264"/>
      <c r="X81" s="264"/>
      <c r="Y81" s="264"/>
      <c r="Z81" s="264"/>
      <c r="AA81" s="264"/>
      <c r="AB81" s="264"/>
      <c r="AC81" s="264"/>
      <c r="AD81" s="264"/>
      <c r="AE81" s="264"/>
      <c r="AF81" s="264"/>
      <c r="AG81" s="264"/>
      <c r="AH81" s="264"/>
      <c r="AI81" s="264"/>
      <c r="AJ81" s="264"/>
      <c r="AK81" s="264"/>
      <c r="AL81" s="264"/>
      <c r="AM81" s="264"/>
      <c r="AN81" s="264"/>
      <c r="AO81" s="264"/>
      <c r="AP81" s="264"/>
      <c r="AQ81" s="264"/>
      <c r="AR81" s="264"/>
      <c r="AS81" s="264"/>
      <c r="AT81" s="264"/>
      <c r="AU81" s="264"/>
      <c r="AV81" s="264"/>
      <c r="AW81" s="264"/>
      <c r="AX81" s="264"/>
      <c r="AY81" s="264"/>
      <c r="AZ81" s="264"/>
      <c r="BA81" s="264"/>
    </row>
    <row r="82" spans="1:53" ht="57.6" customHeight="1" thickBot="1" x14ac:dyDescent="0.55000000000000004">
      <c r="B82" s="205" t="s">
        <v>9</v>
      </c>
      <c r="C82" s="205" t="s">
        <v>51</v>
      </c>
      <c r="D82" s="208" t="s">
        <v>52</v>
      </c>
      <c r="E82" s="73" t="s">
        <v>192</v>
      </c>
      <c r="F82" s="7" t="s">
        <v>193</v>
      </c>
      <c r="G82" s="7" t="s">
        <v>194</v>
      </c>
      <c r="H82" s="7" t="s">
        <v>195</v>
      </c>
      <c r="I82" s="7" t="s">
        <v>196</v>
      </c>
      <c r="J82" s="8" t="s">
        <v>197</v>
      </c>
      <c r="K82" s="74" t="s">
        <v>23</v>
      </c>
      <c r="L82" s="75" t="s">
        <v>21</v>
      </c>
      <c r="M82" s="74" t="s">
        <v>22</v>
      </c>
      <c r="N82" s="8" t="s">
        <v>24</v>
      </c>
    </row>
    <row r="83" spans="1:53" ht="24.95" customHeight="1" thickBot="1" x14ac:dyDescent="0.4">
      <c r="B83" s="591" t="s">
        <v>268</v>
      </c>
      <c r="C83" s="116" t="s">
        <v>205</v>
      </c>
      <c r="D83" s="117" t="s">
        <v>204</v>
      </c>
      <c r="E83" s="445">
        <f>SUM(E84:E85)/12*100</f>
        <v>0</v>
      </c>
      <c r="F83" s="446">
        <f>SUM(F84:F85)/2*100</f>
        <v>0</v>
      </c>
      <c r="G83" s="446" t="e">
        <f>SUM(G84:G85)/0*100</f>
        <v>#DIV/0!</v>
      </c>
      <c r="H83" s="446">
        <f>SUM(H84:H85)/8*100</f>
        <v>0</v>
      </c>
      <c r="I83" s="446" t="e">
        <f>SUM(I84:I85)/0*100</f>
        <v>#DIV/0!</v>
      </c>
      <c r="J83" s="447" t="e">
        <f>SUM(J84:J85)/0*100</f>
        <v>#DIV/0!</v>
      </c>
      <c r="K83" s="446" t="e">
        <f t="shared" ref="K83:M83" si="1">SUM(K84:K85)/0*100</f>
        <v>#DIV/0!</v>
      </c>
      <c r="L83" s="446">
        <f>SUM(L84:L85)/22*100</f>
        <v>0</v>
      </c>
      <c r="M83" s="448" t="e">
        <f t="shared" si="1"/>
        <v>#DIV/0!</v>
      </c>
      <c r="N83" s="449">
        <f>SUM(N84:N85)/22*100</f>
        <v>0</v>
      </c>
    </row>
    <row r="84" spans="1:53" ht="14.45" customHeight="1" x14ac:dyDescent="0.35">
      <c r="B84" s="592"/>
      <c r="C84" s="615" t="s">
        <v>2</v>
      </c>
      <c r="D84" s="76" t="s">
        <v>0</v>
      </c>
      <c r="E84" s="388">
        <v>0</v>
      </c>
      <c r="F84" s="389">
        <v>0</v>
      </c>
      <c r="G84" s="389">
        <v>0</v>
      </c>
      <c r="H84" s="18">
        <v>0</v>
      </c>
      <c r="I84" s="18">
        <v>0</v>
      </c>
      <c r="J84" s="19">
        <v>0</v>
      </c>
      <c r="K84" s="55">
        <v>0</v>
      </c>
      <c r="L84" s="17">
        <v>0</v>
      </c>
      <c r="M84" s="18">
        <v>0</v>
      </c>
      <c r="N84" s="19">
        <v>0</v>
      </c>
    </row>
    <row r="85" spans="1:53" ht="15.75" customHeight="1" thickBot="1" x14ac:dyDescent="0.4">
      <c r="B85" s="592"/>
      <c r="C85" s="616"/>
      <c r="D85" s="77" t="s">
        <v>1</v>
      </c>
      <c r="E85" s="390">
        <v>0</v>
      </c>
      <c r="F85" s="391">
        <v>0</v>
      </c>
      <c r="G85" s="391">
        <v>0</v>
      </c>
      <c r="H85" s="22">
        <v>0</v>
      </c>
      <c r="I85" s="22">
        <v>0</v>
      </c>
      <c r="J85" s="61">
        <v>0</v>
      </c>
      <c r="K85" s="78">
        <v>0</v>
      </c>
      <c r="L85" s="25">
        <v>0</v>
      </c>
      <c r="M85" s="26">
        <v>0</v>
      </c>
      <c r="N85" s="27">
        <v>0</v>
      </c>
    </row>
    <row r="86" spans="1:53" ht="15.75" customHeight="1" x14ac:dyDescent="0.35">
      <c r="B86" s="592"/>
      <c r="C86" s="615" t="s">
        <v>25</v>
      </c>
      <c r="D86" s="79" t="s">
        <v>3</v>
      </c>
      <c r="E86" s="392">
        <v>0</v>
      </c>
      <c r="F86" s="393">
        <v>0</v>
      </c>
      <c r="G86" s="393">
        <v>0</v>
      </c>
      <c r="H86" s="14">
        <v>0</v>
      </c>
      <c r="I86" s="14">
        <v>0</v>
      </c>
      <c r="J86" s="32">
        <v>0</v>
      </c>
      <c r="K86" s="80">
        <v>0</v>
      </c>
      <c r="L86" s="31">
        <v>0</v>
      </c>
      <c r="M86" s="14">
        <v>0</v>
      </c>
      <c r="N86" s="32">
        <v>0</v>
      </c>
    </row>
    <row r="87" spans="1:53" ht="15.75" customHeight="1" x14ac:dyDescent="0.35">
      <c r="B87" s="592"/>
      <c r="C87" s="617"/>
      <c r="D87" s="105" t="s">
        <v>5</v>
      </c>
      <c r="E87" s="394">
        <v>0</v>
      </c>
      <c r="F87" s="395">
        <v>0</v>
      </c>
      <c r="G87" s="395">
        <v>0</v>
      </c>
      <c r="H87" s="35">
        <v>0</v>
      </c>
      <c r="I87" s="35">
        <v>0</v>
      </c>
      <c r="J87" s="39">
        <v>0</v>
      </c>
      <c r="K87" s="57">
        <v>0</v>
      </c>
      <c r="L87" s="38">
        <v>0</v>
      </c>
      <c r="M87" s="35">
        <v>0</v>
      </c>
      <c r="N87" s="39">
        <v>0</v>
      </c>
    </row>
    <row r="88" spans="1:53" ht="15.75" customHeight="1" x14ac:dyDescent="0.35">
      <c r="B88" s="592"/>
      <c r="C88" s="617"/>
      <c r="D88" s="105" t="s">
        <v>6</v>
      </c>
      <c r="E88" s="394">
        <v>0</v>
      </c>
      <c r="F88" s="395">
        <v>0</v>
      </c>
      <c r="G88" s="395">
        <v>0</v>
      </c>
      <c r="H88" s="35">
        <v>0</v>
      </c>
      <c r="I88" s="35">
        <v>0</v>
      </c>
      <c r="J88" s="39">
        <v>0</v>
      </c>
      <c r="K88" s="57">
        <v>0</v>
      </c>
      <c r="L88" s="38">
        <v>0</v>
      </c>
      <c r="M88" s="35">
        <v>0</v>
      </c>
      <c r="N88" s="39">
        <v>0</v>
      </c>
    </row>
    <row r="89" spans="1:53" ht="15.75" customHeight="1" thickBot="1" x14ac:dyDescent="0.4">
      <c r="B89" s="592"/>
      <c r="C89" s="616"/>
      <c r="D89" s="108" t="s">
        <v>4</v>
      </c>
      <c r="E89" s="396">
        <v>0</v>
      </c>
      <c r="F89" s="397">
        <v>0</v>
      </c>
      <c r="G89" s="397">
        <v>0</v>
      </c>
      <c r="H89" s="26">
        <v>0</v>
      </c>
      <c r="I89" s="26">
        <v>0</v>
      </c>
      <c r="J89" s="27">
        <v>0</v>
      </c>
      <c r="K89" s="83">
        <v>0</v>
      </c>
      <c r="L89" s="25">
        <v>0</v>
      </c>
      <c r="M89" s="26">
        <v>0</v>
      </c>
      <c r="N89" s="27">
        <v>0</v>
      </c>
      <c r="O89" s="3"/>
    </row>
    <row r="90" spans="1:53" x14ac:dyDescent="0.35">
      <c r="B90" s="592"/>
      <c r="C90" s="615" t="s">
        <v>26</v>
      </c>
      <c r="D90" s="84" t="s">
        <v>7</v>
      </c>
      <c r="E90" s="388">
        <v>0</v>
      </c>
      <c r="F90" s="389">
        <v>0</v>
      </c>
      <c r="G90" s="389">
        <v>0</v>
      </c>
      <c r="H90" s="18">
        <v>0</v>
      </c>
      <c r="I90" s="18">
        <v>0</v>
      </c>
      <c r="J90" s="19">
        <v>0</v>
      </c>
      <c r="K90" s="55">
        <v>0</v>
      </c>
      <c r="L90" s="17">
        <v>0</v>
      </c>
      <c r="M90" s="18">
        <v>0</v>
      </c>
      <c r="N90" s="19">
        <v>0</v>
      </c>
    </row>
    <row r="91" spans="1:53" ht="16.5" customHeight="1" thickBot="1" x14ac:dyDescent="0.4">
      <c r="B91" s="592"/>
      <c r="C91" s="616"/>
      <c r="D91" s="85" t="s">
        <v>8</v>
      </c>
      <c r="E91" s="396">
        <v>0</v>
      </c>
      <c r="F91" s="397">
        <v>0</v>
      </c>
      <c r="G91" s="397">
        <v>0</v>
      </c>
      <c r="H91" s="26">
        <v>0</v>
      </c>
      <c r="I91" s="26">
        <v>0</v>
      </c>
      <c r="J91" s="27">
        <v>0</v>
      </c>
      <c r="K91" s="83">
        <v>0</v>
      </c>
      <c r="L91" s="25">
        <v>0</v>
      </c>
      <c r="M91" s="26">
        <v>0</v>
      </c>
      <c r="N91" s="27">
        <v>0</v>
      </c>
    </row>
    <row r="92" spans="1:53" ht="16.5" customHeight="1" x14ac:dyDescent="0.35">
      <c r="B92" s="592"/>
      <c r="C92" s="618" t="s">
        <v>62</v>
      </c>
      <c r="D92" s="86" t="s">
        <v>29</v>
      </c>
      <c r="E92" s="388">
        <v>0</v>
      </c>
      <c r="F92" s="389">
        <v>0</v>
      </c>
      <c r="G92" s="389">
        <v>0</v>
      </c>
      <c r="H92" s="18">
        <v>0</v>
      </c>
      <c r="I92" s="18">
        <v>0</v>
      </c>
      <c r="J92" s="19">
        <v>0</v>
      </c>
      <c r="K92" s="55">
        <v>0</v>
      </c>
      <c r="L92" s="17">
        <v>0</v>
      </c>
      <c r="M92" s="18">
        <v>0</v>
      </c>
      <c r="N92" s="19">
        <v>0</v>
      </c>
      <c r="O92" s="265"/>
    </row>
    <row r="93" spans="1:53" ht="16.5" customHeight="1" thickBot="1" x14ac:dyDescent="0.4">
      <c r="B93" s="592"/>
      <c r="C93" s="619"/>
      <c r="D93" s="85" t="s">
        <v>30</v>
      </c>
      <c r="E93" s="396">
        <v>0</v>
      </c>
      <c r="F93" s="397">
        <v>0</v>
      </c>
      <c r="G93" s="397">
        <v>0</v>
      </c>
      <c r="H93" s="26">
        <v>0</v>
      </c>
      <c r="I93" s="26">
        <v>0</v>
      </c>
      <c r="J93" s="27">
        <v>0</v>
      </c>
      <c r="K93" s="83">
        <v>0</v>
      </c>
      <c r="L93" s="25">
        <v>0</v>
      </c>
      <c r="M93" s="26">
        <v>0</v>
      </c>
      <c r="N93" s="27">
        <v>0</v>
      </c>
    </row>
    <row r="94" spans="1:53" ht="16.5" customHeight="1" x14ac:dyDescent="0.35">
      <c r="B94" s="592"/>
      <c r="C94" s="615" t="s">
        <v>27</v>
      </c>
      <c r="D94" s="86" t="s">
        <v>31</v>
      </c>
      <c r="E94" s="388">
        <v>0</v>
      </c>
      <c r="F94" s="389">
        <v>0</v>
      </c>
      <c r="G94" s="389">
        <v>0</v>
      </c>
      <c r="H94" s="18">
        <v>0</v>
      </c>
      <c r="I94" s="18">
        <v>0</v>
      </c>
      <c r="J94" s="19">
        <v>0</v>
      </c>
      <c r="K94" s="55">
        <v>0</v>
      </c>
      <c r="L94" s="17">
        <v>0</v>
      </c>
      <c r="M94" s="18">
        <v>0</v>
      </c>
      <c r="N94" s="19">
        <v>0</v>
      </c>
    </row>
    <row r="95" spans="1:53" ht="17.25" customHeight="1" x14ac:dyDescent="0.35">
      <c r="B95" s="592"/>
      <c r="C95" s="617"/>
      <c r="D95" s="87" t="s">
        <v>32</v>
      </c>
      <c r="E95" s="394">
        <v>0</v>
      </c>
      <c r="F95" s="395">
        <v>0</v>
      </c>
      <c r="G95" s="395">
        <v>0</v>
      </c>
      <c r="H95" s="35">
        <v>0</v>
      </c>
      <c r="I95" s="35">
        <v>0</v>
      </c>
      <c r="J95" s="39">
        <v>0</v>
      </c>
      <c r="K95" s="57">
        <v>0</v>
      </c>
      <c r="L95" s="38">
        <v>0</v>
      </c>
      <c r="M95" s="35">
        <v>0</v>
      </c>
      <c r="N95" s="39">
        <v>0</v>
      </c>
    </row>
    <row r="96" spans="1:53" ht="13.9" thickBot="1" x14ac:dyDescent="0.4">
      <c r="B96" s="592"/>
      <c r="C96" s="619"/>
      <c r="D96" s="88" t="s">
        <v>33</v>
      </c>
      <c r="E96" s="396">
        <v>0</v>
      </c>
      <c r="F96" s="397">
        <v>0</v>
      </c>
      <c r="G96" s="397">
        <v>0</v>
      </c>
      <c r="H96" s="26">
        <v>0</v>
      </c>
      <c r="I96" s="26">
        <v>0</v>
      </c>
      <c r="J96" s="27">
        <v>0</v>
      </c>
      <c r="K96" s="83">
        <v>0</v>
      </c>
      <c r="L96" s="25">
        <v>0</v>
      </c>
      <c r="M96" s="26">
        <v>0</v>
      </c>
      <c r="N96" s="27">
        <v>0</v>
      </c>
    </row>
    <row r="97" spans="1:53" x14ac:dyDescent="0.35">
      <c r="B97" s="592"/>
      <c r="C97" s="615" t="s">
        <v>28</v>
      </c>
      <c r="D97" s="89" t="s">
        <v>34</v>
      </c>
      <c r="E97" s="398">
        <v>0</v>
      </c>
      <c r="F97" s="389">
        <v>0</v>
      </c>
      <c r="G97" s="389">
        <v>0</v>
      </c>
      <c r="H97" s="18">
        <v>0</v>
      </c>
      <c r="I97" s="18">
        <v>0</v>
      </c>
      <c r="J97" s="19">
        <v>0</v>
      </c>
      <c r="K97" s="55">
        <v>0</v>
      </c>
      <c r="L97" s="17">
        <v>0</v>
      </c>
      <c r="M97" s="18">
        <v>0</v>
      </c>
      <c r="N97" s="19">
        <v>0</v>
      </c>
    </row>
    <row r="98" spans="1:53" x14ac:dyDescent="0.35">
      <c r="B98" s="592"/>
      <c r="C98" s="617"/>
      <c r="D98" s="90" t="s">
        <v>36</v>
      </c>
      <c r="E98" s="399">
        <v>0</v>
      </c>
      <c r="F98" s="395">
        <v>0</v>
      </c>
      <c r="G98" s="395">
        <v>0</v>
      </c>
      <c r="H98" s="35">
        <v>0</v>
      </c>
      <c r="I98" s="35">
        <v>0</v>
      </c>
      <c r="J98" s="39">
        <v>0</v>
      </c>
      <c r="K98" s="57">
        <v>0</v>
      </c>
      <c r="L98" s="38">
        <v>0</v>
      </c>
      <c r="M98" s="35">
        <v>0</v>
      </c>
      <c r="N98" s="39">
        <v>0</v>
      </c>
    </row>
    <row r="99" spans="1:53" x14ac:dyDescent="0.35">
      <c r="B99" s="592"/>
      <c r="C99" s="617"/>
      <c r="D99" s="90" t="s">
        <v>35</v>
      </c>
      <c r="E99" s="399">
        <v>0</v>
      </c>
      <c r="F99" s="395">
        <v>0</v>
      </c>
      <c r="G99" s="395">
        <v>0</v>
      </c>
      <c r="H99" s="35">
        <v>0</v>
      </c>
      <c r="I99" s="35">
        <v>0</v>
      </c>
      <c r="J99" s="39">
        <v>0</v>
      </c>
      <c r="K99" s="57">
        <v>0</v>
      </c>
      <c r="L99" s="38">
        <v>0</v>
      </c>
      <c r="M99" s="35">
        <v>0</v>
      </c>
      <c r="N99" s="39">
        <v>0</v>
      </c>
    </row>
    <row r="100" spans="1:53" ht="18.75" customHeight="1" thickBot="1" x14ac:dyDescent="0.4">
      <c r="B100" s="592"/>
      <c r="C100" s="619"/>
      <c r="D100" s="91" t="s">
        <v>37</v>
      </c>
      <c r="E100" s="396">
        <v>0</v>
      </c>
      <c r="F100" s="397">
        <v>0</v>
      </c>
      <c r="G100" s="397">
        <v>0</v>
      </c>
      <c r="H100" s="26">
        <v>0</v>
      </c>
      <c r="I100" s="26">
        <v>0</v>
      </c>
      <c r="J100" s="27">
        <v>0</v>
      </c>
      <c r="K100" s="83">
        <v>0</v>
      </c>
      <c r="L100" s="25">
        <v>0</v>
      </c>
      <c r="M100" s="26">
        <v>0</v>
      </c>
      <c r="N100" s="27">
        <v>0</v>
      </c>
    </row>
    <row r="101" spans="1:53" ht="22.5" customHeight="1" x14ac:dyDescent="0.35">
      <c r="B101" s="592"/>
      <c r="C101" s="615" t="s">
        <v>64</v>
      </c>
      <c r="D101" s="86" t="s">
        <v>29</v>
      </c>
      <c r="E101" s="398">
        <v>0</v>
      </c>
      <c r="F101" s="389">
        <v>0</v>
      </c>
      <c r="G101" s="389">
        <v>0</v>
      </c>
      <c r="H101" s="18">
        <v>0</v>
      </c>
      <c r="I101" s="18">
        <v>0</v>
      </c>
      <c r="J101" s="19">
        <v>0</v>
      </c>
      <c r="K101" s="55">
        <v>0</v>
      </c>
      <c r="L101" s="17">
        <v>0</v>
      </c>
      <c r="M101" s="18">
        <v>0</v>
      </c>
      <c r="N101" s="19">
        <v>0</v>
      </c>
    </row>
    <row r="102" spans="1:53" ht="26.45" customHeight="1" thickBot="1" x14ac:dyDescent="0.4">
      <c r="B102" s="593"/>
      <c r="C102" s="616"/>
      <c r="D102" s="88" t="s">
        <v>30</v>
      </c>
      <c r="E102" s="429">
        <v>0</v>
      </c>
      <c r="F102" s="397">
        <v>0</v>
      </c>
      <c r="G102" s="397">
        <v>0</v>
      </c>
      <c r="H102" s="26">
        <v>0</v>
      </c>
      <c r="I102" s="26">
        <v>0</v>
      </c>
      <c r="J102" s="27">
        <v>0</v>
      </c>
      <c r="K102" s="83">
        <v>0</v>
      </c>
      <c r="L102" s="25">
        <v>0</v>
      </c>
      <c r="M102" s="26">
        <v>0</v>
      </c>
      <c r="N102" s="27">
        <v>0</v>
      </c>
    </row>
    <row r="103" spans="1:53" s="270" customFormat="1" ht="12" customHeight="1" thickBot="1" x14ac:dyDescent="0.4">
      <c r="A103" s="264"/>
      <c r="B103" s="266"/>
      <c r="C103" s="267"/>
      <c r="D103" s="267"/>
      <c r="E103" s="268"/>
      <c r="F103" s="268"/>
      <c r="G103" s="268"/>
      <c r="H103" s="268"/>
      <c r="I103" s="268"/>
      <c r="J103" s="268"/>
      <c r="K103" s="268"/>
      <c r="L103" s="269"/>
      <c r="M103" s="268"/>
      <c r="N103" s="268"/>
      <c r="O103" s="264"/>
      <c r="P103" s="264"/>
      <c r="Q103" s="264"/>
      <c r="R103" s="264"/>
      <c r="S103" s="264"/>
      <c r="T103" s="264"/>
      <c r="U103" s="264"/>
      <c r="V103" s="264"/>
      <c r="W103" s="264"/>
      <c r="X103" s="264"/>
      <c r="Y103" s="264"/>
      <c r="Z103" s="264"/>
      <c r="AA103" s="264"/>
      <c r="AB103" s="264"/>
      <c r="AC103" s="264"/>
      <c r="AD103" s="264"/>
      <c r="AE103" s="264"/>
      <c r="AF103" s="264"/>
      <c r="AG103" s="264"/>
      <c r="AH103" s="264"/>
      <c r="AI103" s="264"/>
      <c r="AJ103" s="264"/>
      <c r="AK103" s="264"/>
      <c r="AL103" s="264"/>
      <c r="AM103" s="264"/>
      <c r="AN103" s="264"/>
      <c r="AO103" s="264"/>
      <c r="AP103" s="264"/>
      <c r="AQ103" s="264"/>
      <c r="AR103" s="264"/>
      <c r="AS103" s="264"/>
      <c r="AT103" s="264"/>
      <c r="AU103" s="264"/>
      <c r="AV103" s="264"/>
      <c r="AW103" s="264"/>
      <c r="AX103" s="264"/>
      <c r="AY103" s="264"/>
      <c r="AZ103" s="264"/>
      <c r="BA103" s="264"/>
    </row>
    <row r="104" spans="1:53" ht="59.1" customHeight="1" thickBot="1" x14ac:dyDescent="0.55000000000000004">
      <c r="B104" s="205" t="s">
        <v>9</v>
      </c>
      <c r="C104" s="205" t="s">
        <v>51</v>
      </c>
      <c r="D104" s="208" t="s">
        <v>52</v>
      </c>
      <c r="E104" s="73" t="s">
        <v>192</v>
      </c>
      <c r="F104" s="7" t="s">
        <v>193</v>
      </c>
      <c r="G104" s="7" t="s">
        <v>194</v>
      </c>
      <c r="H104" s="7" t="s">
        <v>195</v>
      </c>
      <c r="I104" s="7" t="s">
        <v>196</v>
      </c>
      <c r="J104" s="8" t="s">
        <v>197</v>
      </c>
      <c r="K104" s="74" t="s">
        <v>23</v>
      </c>
      <c r="L104" s="75" t="s">
        <v>21</v>
      </c>
      <c r="M104" s="74" t="s">
        <v>22</v>
      </c>
      <c r="N104" s="8" t="s">
        <v>24</v>
      </c>
    </row>
    <row r="105" spans="1:53" ht="39.6" customHeight="1" thickBot="1" x14ac:dyDescent="0.4">
      <c r="B105" s="591" t="s">
        <v>224</v>
      </c>
      <c r="C105" s="121" t="s">
        <v>208</v>
      </c>
      <c r="D105" s="117" t="s">
        <v>204</v>
      </c>
      <c r="E105" s="450">
        <f>SUM(E106:E107)/24165*100</f>
        <v>0.10345541071798055</v>
      </c>
      <c r="F105" s="174">
        <f t="shared" ref="F105:J105" si="2">SUM(F106:F107)/24165*100</f>
        <v>0.16966687357748811</v>
      </c>
      <c r="G105" s="174">
        <f t="shared" si="2"/>
        <v>0.19863438857852267</v>
      </c>
      <c r="H105" s="174">
        <f t="shared" si="2"/>
        <v>0.2813987171529071</v>
      </c>
      <c r="I105" s="174">
        <f t="shared" si="2"/>
        <v>0.35174839644113387</v>
      </c>
      <c r="J105" s="170">
        <f t="shared" si="2"/>
        <v>0.40968342644320299</v>
      </c>
      <c r="K105" s="450">
        <f t="shared" ref="K105" si="3">SUM(K106:K107)/24165*100</f>
        <v>0</v>
      </c>
      <c r="L105" s="174">
        <f t="shared" ref="L105" si="4">SUM(L106:L107)/24165*100</f>
        <v>0.41795985930064145</v>
      </c>
      <c r="M105" s="174">
        <f t="shared" ref="M105" si="5">SUM(M106:M107)/24165*100</f>
        <v>8.2764328574384434E-3</v>
      </c>
      <c r="N105" s="172">
        <f t="shared" ref="N105" si="6">SUM(N106:N107)/24165*100</f>
        <v>0.40968342644320299</v>
      </c>
    </row>
    <row r="106" spans="1:53" ht="15" customHeight="1" x14ac:dyDescent="0.35">
      <c r="B106" s="592"/>
      <c r="C106" s="615" t="s">
        <v>2</v>
      </c>
      <c r="D106" s="76" t="s">
        <v>0</v>
      </c>
      <c r="E106" s="451">
        <v>14</v>
      </c>
      <c r="F106" s="416">
        <v>25</v>
      </c>
      <c r="G106" s="416">
        <v>26</v>
      </c>
      <c r="H106" s="416">
        <v>36</v>
      </c>
      <c r="I106" s="414">
        <v>47</v>
      </c>
      <c r="J106" s="417">
        <v>58</v>
      </c>
      <c r="K106" s="418">
        <v>0</v>
      </c>
      <c r="L106" s="410">
        <v>58</v>
      </c>
      <c r="M106" s="414">
        <v>0</v>
      </c>
      <c r="N106" s="417">
        <v>58</v>
      </c>
    </row>
    <row r="107" spans="1:53" ht="15.75" customHeight="1" thickBot="1" x14ac:dyDescent="0.4">
      <c r="B107" s="592"/>
      <c r="C107" s="616"/>
      <c r="D107" s="77" t="s">
        <v>1</v>
      </c>
      <c r="E107" s="452">
        <v>11</v>
      </c>
      <c r="F107" s="423">
        <v>16</v>
      </c>
      <c r="G107" s="423">
        <v>22</v>
      </c>
      <c r="H107" s="423">
        <v>32</v>
      </c>
      <c r="I107" s="424">
        <v>38</v>
      </c>
      <c r="J107" s="425">
        <v>41</v>
      </c>
      <c r="K107" s="426">
        <v>0</v>
      </c>
      <c r="L107" s="411">
        <v>43</v>
      </c>
      <c r="M107" s="402">
        <v>2</v>
      </c>
      <c r="N107" s="403">
        <v>41</v>
      </c>
    </row>
    <row r="108" spans="1:53" ht="15.75" customHeight="1" x14ac:dyDescent="0.35">
      <c r="B108" s="592"/>
      <c r="C108" s="615" t="s">
        <v>191</v>
      </c>
      <c r="D108" s="79" t="s">
        <v>3</v>
      </c>
      <c r="E108" s="453">
        <v>0</v>
      </c>
      <c r="F108" s="454">
        <v>0</v>
      </c>
      <c r="G108" s="454">
        <v>2</v>
      </c>
      <c r="H108" s="454">
        <v>6</v>
      </c>
      <c r="I108" s="428">
        <v>7</v>
      </c>
      <c r="J108" s="455">
        <v>7</v>
      </c>
      <c r="K108" s="456">
        <v>0</v>
      </c>
      <c r="L108" s="412">
        <v>7</v>
      </c>
      <c r="M108" s="428">
        <v>0</v>
      </c>
      <c r="N108" s="455">
        <v>7</v>
      </c>
    </row>
    <row r="109" spans="1:53" ht="15.75" customHeight="1" x14ac:dyDescent="0.35">
      <c r="B109" s="592"/>
      <c r="C109" s="617"/>
      <c r="D109" s="105" t="s">
        <v>5</v>
      </c>
      <c r="E109" s="457">
        <v>6</v>
      </c>
      <c r="F109" s="419">
        <v>12</v>
      </c>
      <c r="G109" s="419">
        <v>14</v>
      </c>
      <c r="H109" s="419">
        <v>20</v>
      </c>
      <c r="I109" s="415">
        <v>27</v>
      </c>
      <c r="J109" s="420">
        <v>31</v>
      </c>
      <c r="K109" s="421">
        <v>0</v>
      </c>
      <c r="L109" s="413">
        <v>32</v>
      </c>
      <c r="M109" s="415">
        <v>1</v>
      </c>
      <c r="N109" s="420">
        <v>31</v>
      </c>
    </row>
    <row r="110" spans="1:53" ht="15.75" customHeight="1" x14ac:dyDescent="0.35">
      <c r="B110" s="592"/>
      <c r="C110" s="617"/>
      <c r="D110" s="105" t="s">
        <v>6</v>
      </c>
      <c r="E110" s="457">
        <v>16</v>
      </c>
      <c r="F110" s="419">
        <v>26</v>
      </c>
      <c r="G110" s="419">
        <v>28</v>
      </c>
      <c r="H110" s="419">
        <v>37</v>
      </c>
      <c r="I110" s="415">
        <v>44</v>
      </c>
      <c r="J110" s="420">
        <v>44</v>
      </c>
      <c r="K110" s="421">
        <v>0</v>
      </c>
      <c r="L110" s="413">
        <v>45</v>
      </c>
      <c r="M110" s="415">
        <v>1</v>
      </c>
      <c r="N110" s="420">
        <v>44</v>
      </c>
    </row>
    <row r="111" spans="1:53" ht="15.75" customHeight="1" thickBot="1" x14ac:dyDescent="0.4">
      <c r="B111" s="592"/>
      <c r="C111" s="616"/>
      <c r="D111" s="108" t="s">
        <v>4</v>
      </c>
      <c r="E111" s="400">
        <v>3</v>
      </c>
      <c r="F111" s="401">
        <v>3</v>
      </c>
      <c r="G111" s="401">
        <v>4</v>
      </c>
      <c r="H111" s="401">
        <v>5</v>
      </c>
      <c r="I111" s="402">
        <v>7</v>
      </c>
      <c r="J111" s="403">
        <v>8</v>
      </c>
      <c r="K111" s="404">
        <v>0</v>
      </c>
      <c r="L111" s="411">
        <v>8</v>
      </c>
      <c r="M111" s="402">
        <v>0</v>
      </c>
      <c r="N111" s="403">
        <v>8</v>
      </c>
    </row>
    <row r="112" spans="1:53" x14ac:dyDescent="0.35">
      <c r="B112" s="592"/>
      <c r="C112" s="615" t="s">
        <v>26</v>
      </c>
      <c r="D112" s="84" t="s">
        <v>7</v>
      </c>
      <c r="E112" s="451">
        <v>11</v>
      </c>
      <c r="F112" s="416">
        <v>20</v>
      </c>
      <c r="G112" s="416">
        <v>23</v>
      </c>
      <c r="H112" s="416">
        <v>22</v>
      </c>
      <c r="I112" s="414">
        <v>22</v>
      </c>
      <c r="J112" s="417">
        <v>31</v>
      </c>
      <c r="K112" s="418">
        <v>0</v>
      </c>
      <c r="L112" s="410">
        <v>31</v>
      </c>
      <c r="M112" s="414">
        <v>0</v>
      </c>
      <c r="N112" s="417">
        <v>31</v>
      </c>
    </row>
    <row r="113" spans="1:53" ht="16.5" customHeight="1" thickBot="1" x14ac:dyDescent="0.4">
      <c r="B113" s="592"/>
      <c r="C113" s="616"/>
      <c r="D113" s="85" t="s">
        <v>8</v>
      </c>
      <c r="E113" s="400">
        <v>14</v>
      </c>
      <c r="F113" s="401">
        <v>21</v>
      </c>
      <c r="G113" s="401">
        <v>25</v>
      </c>
      <c r="H113" s="401">
        <v>46</v>
      </c>
      <c r="I113" s="402">
        <v>63</v>
      </c>
      <c r="J113" s="403">
        <v>68</v>
      </c>
      <c r="K113" s="404">
        <v>0</v>
      </c>
      <c r="L113" s="411">
        <v>70</v>
      </c>
      <c r="M113" s="402">
        <v>2</v>
      </c>
      <c r="N113" s="403">
        <v>68</v>
      </c>
    </row>
    <row r="114" spans="1:53" ht="16.5" customHeight="1" x14ac:dyDescent="0.35">
      <c r="B114" s="592"/>
      <c r="C114" s="618" t="s">
        <v>62</v>
      </c>
      <c r="D114" s="86" t="s">
        <v>29</v>
      </c>
      <c r="E114" s="451">
        <v>1</v>
      </c>
      <c r="F114" s="416">
        <v>1</v>
      </c>
      <c r="G114" s="416">
        <v>1</v>
      </c>
      <c r="H114" s="416">
        <v>2</v>
      </c>
      <c r="I114" s="414">
        <v>2</v>
      </c>
      <c r="J114" s="417">
        <v>4</v>
      </c>
      <c r="K114" s="418">
        <v>0</v>
      </c>
      <c r="L114" s="410">
        <v>4</v>
      </c>
      <c r="M114" s="414">
        <v>0</v>
      </c>
      <c r="N114" s="417">
        <v>4</v>
      </c>
    </row>
    <row r="115" spans="1:53" ht="16.5" customHeight="1" thickBot="1" x14ac:dyDescent="0.4">
      <c r="B115" s="592"/>
      <c r="C115" s="619"/>
      <c r="D115" s="85" t="s">
        <v>30</v>
      </c>
      <c r="E115" s="400">
        <v>24</v>
      </c>
      <c r="F115" s="401">
        <v>40</v>
      </c>
      <c r="G115" s="401">
        <v>47</v>
      </c>
      <c r="H115" s="401">
        <v>66</v>
      </c>
      <c r="I115" s="402">
        <v>83</v>
      </c>
      <c r="J115" s="403">
        <v>95</v>
      </c>
      <c r="K115" s="404">
        <v>0</v>
      </c>
      <c r="L115" s="411">
        <v>97</v>
      </c>
      <c r="M115" s="402">
        <v>2</v>
      </c>
      <c r="N115" s="403">
        <v>95</v>
      </c>
    </row>
    <row r="116" spans="1:53" ht="17.25" customHeight="1" x14ac:dyDescent="0.35">
      <c r="B116" s="592"/>
      <c r="C116" s="615" t="s">
        <v>27</v>
      </c>
      <c r="D116" s="86" t="s">
        <v>31</v>
      </c>
      <c r="E116" s="451">
        <v>1</v>
      </c>
      <c r="F116" s="416">
        <v>1</v>
      </c>
      <c r="G116" s="416">
        <v>1</v>
      </c>
      <c r="H116" s="416">
        <v>1</v>
      </c>
      <c r="I116" s="414">
        <v>1</v>
      </c>
      <c r="J116" s="417">
        <v>2</v>
      </c>
      <c r="K116" s="418">
        <v>0</v>
      </c>
      <c r="L116" s="410">
        <v>2</v>
      </c>
      <c r="M116" s="414">
        <v>0</v>
      </c>
      <c r="N116" s="417">
        <v>2</v>
      </c>
    </row>
    <row r="117" spans="1:53" ht="17.25" customHeight="1" x14ac:dyDescent="0.35">
      <c r="B117" s="592"/>
      <c r="C117" s="617"/>
      <c r="D117" s="87" t="s">
        <v>32</v>
      </c>
      <c r="E117" s="457">
        <v>0</v>
      </c>
      <c r="F117" s="419">
        <v>0</v>
      </c>
      <c r="G117" s="419">
        <v>0</v>
      </c>
      <c r="H117" s="419">
        <v>1</v>
      </c>
      <c r="I117" s="415">
        <v>1</v>
      </c>
      <c r="J117" s="420">
        <v>1</v>
      </c>
      <c r="K117" s="421">
        <v>0</v>
      </c>
      <c r="L117" s="413">
        <v>1</v>
      </c>
      <c r="M117" s="415">
        <v>0</v>
      </c>
      <c r="N117" s="420">
        <v>1</v>
      </c>
    </row>
    <row r="118" spans="1:53" ht="13.9" thickBot="1" x14ac:dyDescent="0.4">
      <c r="B118" s="592"/>
      <c r="C118" s="619"/>
      <c r="D118" s="88" t="s">
        <v>33</v>
      </c>
      <c r="E118" s="400">
        <v>0</v>
      </c>
      <c r="F118" s="401">
        <v>0</v>
      </c>
      <c r="G118" s="401">
        <v>0</v>
      </c>
      <c r="H118" s="401">
        <v>0</v>
      </c>
      <c r="I118" s="402">
        <v>0</v>
      </c>
      <c r="J118" s="403">
        <v>1</v>
      </c>
      <c r="K118" s="404">
        <v>0</v>
      </c>
      <c r="L118" s="411">
        <v>1</v>
      </c>
      <c r="M118" s="402">
        <v>0</v>
      </c>
      <c r="N118" s="403">
        <v>1</v>
      </c>
    </row>
    <row r="119" spans="1:53" x14ac:dyDescent="0.35">
      <c r="B119" s="592"/>
      <c r="C119" s="615" t="s">
        <v>28</v>
      </c>
      <c r="D119" s="89" t="s">
        <v>34</v>
      </c>
      <c r="E119" s="408">
        <v>0</v>
      </c>
      <c r="F119" s="416">
        <v>0</v>
      </c>
      <c r="G119" s="416">
        <v>0</v>
      </c>
      <c r="H119" s="416">
        <v>1</v>
      </c>
      <c r="I119" s="414">
        <v>1</v>
      </c>
      <c r="J119" s="417">
        <v>1</v>
      </c>
      <c r="K119" s="418">
        <v>0</v>
      </c>
      <c r="L119" s="410">
        <v>1</v>
      </c>
      <c r="M119" s="414">
        <v>0</v>
      </c>
      <c r="N119" s="417">
        <v>1</v>
      </c>
    </row>
    <row r="120" spans="1:53" x14ac:dyDescent="0.35">
      <c r="B120" s="592"/>
      <c r="C120" s="617"/>
      <c r="D120" s="90" t="s">
        <v>36</v>
      </c>
      <c r="E120" s="409">
        <v>0</v>
      </c>
      <c r="F120" s="419">
        <v>0</v>
      </c>
      <c r="G120" s="419">
        <v>0</v>
      </c>
      <c r="H120" s="419">
        <v>0</v>
      </c>
      <c r="I120" s="415">
        <v>0</v>
      </c>
      <c r="J120" s="420">
        <v>0</v>
      </c>
      <c r="K120" s="421">
        <v>0</v>
      </c>
      <c r="L120" s="413">
        <v>0</v>
      </c>
      <c r="M120" s="415">
        <v>0</v>
      </c>
      <c r="N120" s="420">
        <v>0</v>
      </c>
    </row>
    <row r="121" spans="1:53" x14ac:dyDescent="0.35">
      <c r="B121" s="592"/>
      <c r="C121" s="617"/>
      <c r="D121" s="90" t="s">
        <v>35</v>
      </c>
      <c r="E121" s="409">
        <v>0</v>
      </c>
      <c r="F121" s="419">
        <v>0</v>
      </c>
      <c r="G121" s="419">
        <v>0</v>
      </c>
      <c r="H121" s="419">
        <v>0</v>
      </c>
      <c r="I121" s="415">
        <v>0</v>
      </c>
      <c r="J121" s="420">
        <v>0</v>
      </c>
      <c r="K121" s="421">
        <v>0</v>
      </c>
      <c r="L121" s="413">
        <v>0</v>
      </c>
      <c r="M121" s="415">
        <v>0</v>
      </c>
      <c r="N121" s="420">
        <v>0</v>
      </c>
    </row>
    <row r="122" spans="1:53" ht="15.75" customHeight="1" thickBot="1" x14ac:dyDescent="0.4">
      <c r="B122" s="592"/>
      <c r="C122" s="619"/>
      <c r="D122" s="91" t="s">
        <v>37</v>
      </c>
      <c r="E122" s="400">
        <v>1</v>
      </c>
      <c r="F122" s="401">
        <v>1</v>
      </c>
      <c r="G122" s="401">
        <v>1</v>
      </c>
      <c r="H122" s="401">
        <v>1</v>
      </c>
      <c r="I122" s="402">
        <v>1</v>
      </c>
      <c r="J122" s="403">
        <v>3</v>
      </c>
      <c r="K122" s="404">
        <v>0</v>
      </c>
      <c r="L122" s="411">
        <v>3</v>
      </c>
      <c r="M122" s="402">
        <v>0</v>
      </c>
      <c r="N122" s="403">
        <v>3</v>
      </c>
    </row>
    <row r="123" spans="1:53" ht="15.75" customHeight="1" x14ac:dyDescent="0.35">
      <c r="B123" s="592"/>
      <c r="C123" s="620" t="s">
        <v>65</v>
      </c>
      <c r="D123" s="86" t="s">
        <v>261</v>
      </c>
      <c r="E123" s="408">
        <v>13</v>
      </c>
      <c r="F123" s="416">
        <v>27</v>
      </c>
      <c r="G123" s="416">
        <v>34</v>
      </c>
      <c r="H123" s="416">
        <v>46</v>
      </c>
      <c r="I123" s="414">
        <v>63</v>
      </c>
      <c r="J123" s="417">
        <v>77</v>
      </c>
      <c r="K123" s="418">
        <v>0</v>
      </c>
      <c r="L123" s="410">
        <v>77</v>
      </c>
      <c r="M123" s="414">
        <v>0</v>
      </c>
      <c r="N123" s="417">
        <v>77</v>
      </c>
    </row>
    <row r="124" spans="1:53" ht="15.75" customHeight="1" x14ac:dyDescent="0.35">
      <c r="B124" s="592"/>
      <c r="C124" s="621"/>
      <c r="D124" s="90" t="s">
        <v>66</v>
      </c>
      <c r="E124" s="409">
        <v>0</v>
      </c>
      <c r="F124" s="419">
        <v>0</v>
      </c>
      <c r="G124" s="419">
        <v>0</v>
      </c>
      <c r="H124" s="419">
        <v>0</v>
      </c>
      <c r="I124" s="415">
        <v>0</v>
      </c>
      <c r="J124" s="420">
        <v>0</v>
      </c>
      <c r="K124" s="421">
        <v>0</v>
      </c>
      <c r="L124" s="413">
        <v>0</v>
      </c>
      <c r="M124" s="415">
        <v>0</v>
      </c>
      <c r="N124" s="420">
        <v>0</v>
      </c>
    </row>
    <row r="125" spans="1:53" ht="15.75" customHeight="1" x14ac:dyDescent="0.35">
      <c r="B125" s="592"/>
      <c r="C125" s="621"/>
      <c r="D125" s="90" t="s">
        <v>67</v>
      </c>
      <c r="E125" s="409">
        <v>8</v>
      </c>
      <c r="F125" s="419">
        <v>10</v>
      </c>
      <c r="G125" s="419">
        <v>10</v>
      </c>
      <c r="H125" s="419">
        <v>11</v>
      </c>
      <c r="I125" s="415">
        <v>11</v>
      </c>
      <c r="J125" s="420">
        <v>11</v>
      </c>
      <c r="K125" s="421">
        <v>0</v>
      </c>
      <c r="L125" s="413">
        <v>11</v>
      </c>
      <c r="M125" s="415">
        <v>0</v>
      </c>
      <c r="N125" s="420">
        <v>11</v>
      </c>
    </row>
    <row r="126" spans="1:53" ht="22.5" customHeight="1" thickBot="1" x14ac:dyDescent="0.4">
      <c r="B126" s="593"/>
      <c r="C126" s="622"/>
      <c r="D126" s="88" t="s">
        <v>247</v>
      </c>
      <c r="E126" s="458">
        <v>4</v>
      </c>
      <c r="F126" s="401">
        <v>4</v>
      </c>
      <c r="G126" s="459">
        <v>4</v>
      </c>
      <c r="H126" s="459">
        <v>11</v>
      </c>
      <c r="I126" s="460">
        <v>11</v>
      </c>
      <c r="J126" s="403">
        <v>11</v>
      </c>
      <c r="K126" s="461">
        <v>0</v>
      </c>
      <c r="L126" s="462">
        <v>11</v>
      </c>
      <c r="M126" s="460">
        <v>0</v>
      </c>
      <c r="N126" s="403">
        <v>11</v>
      </c>
    </row>
    <row r="127" spans="1:53" s="270" customFormat="1" ht="12" customHeight="1" thickBot="1" x14ac:dyDescent="0.4">
      <c r="A127" s="264"/>
      <c r="B127" s="266"/>
      <c r="C127" s="267"/>
      <c r="D127" s="267"/>
      <c r="E127" s="268"/>
      <c r="F127" s="268"/>
      <c r="G127" s="268"/>
      <c r="H127" s="268"/>
      <c r="I127" s="268"/>
      <c r="J127" s="268"/>
      <c r="K127" s="268"/>
      <c r="L127" s="269"/>
      <c r="M127" s="268"/>
      <c r="N127" s="268"/>
      <c r="O127" s="264"/>
      <c r="P127" s="264"/>
      <c r="Q127" s="264"/>
      <c r="R127" s="264"/>
      <c r="S127" s="264"/>
      <c r="T127" s="264"/>
      <c r="U127" s="264"/>
      <c r="V127" s="264"/>
      <c r="W127" s="264"/>
      <c r="X127" s="264"/>
      <c r="Y127" s="264"/>
      <c r="Z127" s="264"/>
      <c r="AA127" s="264"/>
      <c r="AB127" s="264"/>
      <c r="AC127" s="264"/>
      <c r="AD127" s="264"/>
      <c r="AE127" s="264"/>
      <c r="AF127" s="264"/>
      <c r="AG127" s="264"/>
      <c r="AH127" s="264"/>
      <c r="AI127" s="264"/>
      <c r="AJ127" s="264"/>
      <c r="AK127" s="264"/>
      <c r="AL127" s="264"/>
      <c r="AM127" s="264"/>
      <c r="AN127" s="264"/>
      <c r="AO127" s="264"/>
      <c r="AP127" s="264"/>
      <c r="AQ127" s="264"/>
      <c r="AR127" s="264"/>
      <c r="AS127" s="264"/>
      <c r="AT127" s="264"/>
      <c r="AU127" s="264"/>
      <c r="AV127" s="264"/>
      <c r="AW127" s="264"/>
      <c r="AX127" s="264"/>
      <c r="AY127" s="264"/>
      <c r="AZ127" s="264"/>
      <c r="BA127" s="264"/>
    </row>
    <row r="128" spans="1:53" ht="63.75" customHeight="1" thickBot="1" x14ac:dyDescent="0.55000000000000004">
      <c r="B128" s="205" t="s">
        <v>9</v>
      </c>
      <c r="C128" s="205" t="s">
        <v>51</v>
      </c>
      <c r="D128" s="208" t="s">
        <v>52</v>
      </c>
      <c r="E128" s="463" t="s">
        <v>192</v>
      </c>
      <c r="F128" s="7" t="s">
        <v>193</v>
      </c>
      <c r="G128" s="7" t="s">
        <v>194</v>
      </c>
      <c r="H128" s="7" t="s">
        <v>195</v>
      </c>
      <c r="I128" s="7" t="s">
        <v>196</v>
      </c>
      <c r="J128" s="8" t="s">
        <v>197</v>
      </c>
      <c r="K128" s="73" t="s">
        <v>23</v>
      </c>
      <c r="L128" s="75" t="s">
        <v>21</v>
      </c>
      <c r="M128" s="74" t="s">
        <v>22</v>
      </c>
      <c r="N128" s="8" t="s">
        <v>24</v>
      </c>
    </row>
    <row r="129" spans="2:14" ht="23.1" customHeight="1" thickBot="1" x14ac:dyDescent="0.4">
      <c r="B129" s="591" t="s">
        <v>262</v>
      </c>
      <c r="C129" s="116" t="s">
        <v>205</v>
      </c>
      <c r="D129" s="117" t="s">
        <v>204</v>
      </c>
      <c r="E129" s="450">
        <f>SUM(E130:E131)/SUM(E106:E107)*100</f>
        <v>52</v>
      </c>
      <c r="F129" s="174">
        <f t="shared" ref="F129:H129" si="7">SUM(F130:F131)/SUM(F106:F107)*100</f>
        <v>65.853658536585371</v>
      </c>
      <c r="G129" s="174">
        <f t="shared" si="7"/>
        <v>70.833333333333343</v>
      </c>
      <c r="H129" s="174">
        <f t="shared" si="7"/>
        <v>67.64705882352942</v>
      </c>
      <c r="I129" s="174">
        <f t="shared" ref="I129" si="8">SUM(I130:I131)/SUM(I106:I107)*100</f>
        <v>74.117647058823536</v>
      </c>
      <c r="J129" s="170">
        <f t="shared" ref="J129" si="9">SUM(J130:J131)/SUM(J106:J107)*100</f>
        <v>77.777777777777786</v>
      </c>
      <c r="K129" s="299" t="e">
        <f t="shared" ref="K129:L129" si="10">SUM(K130:K131)/SUM(K106:K107)*100</f>
        <v>#DIV/0!</v>
      </c>
      <c r="L129" s="297">
        <f t="shared" si="10"/>
        <v>78.21782178217822</v>
      </c>
      <c r="M129" s="297">
        <f t="shared" ref="M129" si="11">SUM(M130:M131)/SUM(M106:M107)*100</f>
        <v>100</v>
      </c>
      <c r="N129" s="300">
        <f t="shared" ref="N129" si="12">SUM(N130:N131)/SUM(N106:N107)*100</f>
        <v>77.777777777777786</v>
      </c>
    </row>
    <row r="130" spans="2:14" ht="14.45" customHeight="1" x14ac:dyDescent="0.35">
      <c r="B130" s="592"/>
      <c r="C130" s="615" t="s">
        <v>2</v>
      </c>
      <c r="D130" s="76" t="s">
        <v>0</v>
      </c>
      <c r="E130" s="388">
        <v>8</v>
      </c>
      <c r="F130" s="389">
        <v>16</v>
      </c>
      <c r="G130" s="389">
        <v>16</v>
      </c>
      <c r="H130" s="18">
        <v>23</v>
      </c>
      <c r="I130" s="18">
        <v>34</v>
      </c>
      <c r="J130" s="19">
        <v>45</v>
      </c>
      <c r="K130" s="55">
        <v>0</v>
      </c>
      <c r="L130" s="17">
        <v>45</v>
      </c>
      <c r="M130" s="18">
        <v>0</v>
      </c>
      <c r="N130" s="19">
        <v>45</v>
      </c>
    </row>
    <row r="131" spans="2:14" ht="15.75" customHeight="1" thickBot="1" x14ac:dyDescent="0.4">
      <c r="B131" s="592"/>
      <c r="C131" s="616"/>
      <c r="D131" s="77" t="s">
        <v>1</v>
      </c>
      <c r="E131" s="390">
        <v>5</v>
      </c>
      <c r="F131" s="391">
        <v>11</v>
      </c>
      <c r="G131" s="391">
        <v>18</v>
      </c>
      <c r="H131" s="22">
        <v>23</v>
      </c>
      <c r="I131" s="22">
        <v>29</v>
      </c>
      <c r="J131" s="61">
        <v>32</v>
      </c>
      <c r="K131" s="78">
        <v>0</v>
      </c>
      <c r="L131" s="25">
        <v>34</v>
      </c>
      <c r="M131" s="26">
        <v>2</v>
      </c>
      <c r="N131" s="61">
        <v>32</v>
      </c>
    </row>
    <row r="132" spans="2:14" ht="15.75" customHeight="1" x14ac:dyDescent="0.35">
      <c r="B132" s="592"/>
      <c r="C132" s="615" t="s">
        <v>25</v>
      </c>
      <c r="D132" s="79" t="s">
        <v>3</v>
      </c>
      <c r="E132" s="392">
        <v>0</v>
      </c>
      <c r="F132" s="393">
        <v>1</v>
      </c>
      <c r="G132" s="393">
        <v>3</v>
      </c>
      <c r="H132" s="14">
        <v>6</v>
      </c>
      <c r="I132" s="14">
        <v>7</v>
      </c>
      <c r="J132" s="32">
        <v>7</v>
      </c>
      <c r="K132" s="80">
        <v>0</v>
      </c>
      <c r="L132" s="31">
        <v>7</v>
      </c>
      <c r="M132" s="14">
        <v>0</v>
      </c>
      <c r="N132" s="32">
        <v>7</v>
      </c>
    </row>
    <row r="133" spans="2:14" ht="15.75" customHeight="1" x14ac:dyDescent="0.35">
      <c r="B133" s="592"/>
      <c r="C133" s="617"/>
      <c r="D133" s="105" t="s">
        <v>5</v>
      </c>
      <c r="E133" s="394">
        <v>3</v>
      </c>
      <c r="F133" s="395">
        <v>10</v>
      </c>
      <c r="G133" s="395">
        <v>12</v>
      </c>
      <c r="H133" s="35">
        <v>16</v>
      </c>
      <c r="I133" s="35">
        <v>23</v>
      </c>
      <c r="J133" s="39">
        <v>27</v>
      </c>
      <c r="K133" s="57">
        <v>0</v>
      </c>
      <c r="L133" s="38">
        <v>28</v>
      </c>
      <c r="M133" s="35">
        <v>1</v>
      </c>
      <c r="N133" s="39">
        <v>27</v>
      </c>
    </row>
    <row r="134" spans="2:14" ht="15.75" customHeight="1" x14ac:dyDescent="0.35">
      <c r="B134" s="592"/>
      <c r="C134" s="617"/>
      <c r="D134" s="105" t="s">
        <v>6</v>
      </c>
      <c r="E134" s="394">
        <v>9</v>
      </c>
      <c r="F134" s="395">
        <v>15</v>
      </c>
      <c r="G134" s="395">
        <v>17</v>
      </c>
      <c r="H134" s="35">
        <v>22</v>
      </c>
      <c r="I134" s="35">
        <v>29</v>
      </c>
      <c r="J134" s="39">
        <v>39</v>
      </c>
      <c r="K134" s="57">
        <v>0</v>
      </c>
      <c r="L134" s="38">
        <v>40</v>
      </c>
      <c r="M134" s="35">
        <v>1</v>
      </c>
      <c r="N134" s="39">
        <v>39</v>
      </c>
    </row>
    <row r="135" spans="2:14" ht="15.75" customHeight="1" thickBot="1" x14ac:dyDescent="0.4">
      <c r="B135" s="592"/>
      <c r="C135" s="616"/>
      <c r="D135" s="108" t="s">
        <v>4</v>
      </c>
      <c r="E135" s="396">
        <v>1</v>
      </c>
      <c r="F135" s="397">
        <v>1</v>
      </c>
      <c r="G135" s="397">
        <v>2</v>
      </c>
      <c r="H135" s="26">
        <v>2</v>
      </c>
      <c r="I135" s="26">
        <v>4</v>
      </c>
      <c r="J135" s="27">
        <v>5</v>
      </c>
      <c r="K135" s="83">
        <v>0</v>
      </c>
      <c r="L135" s="25">
        <v>5</v>
      </c>
      <c r="M135" s="26">
        <v>0</v>
      </c>
      <c r="N135" s="27">
        <v>5</v>
      </c>
    </row>
    <row r="136" spans="2:14" x14ac:dyDescent="0.35">
      <c r="B136" s="592"/>
      <c r="C136" s="615" t="s">
        <v>26</v>
      </c>
      <c r="D136" s="84" t="s">
        <v>7</v>
      </c>
      <c r="E136" s="388">
        <v>5</v>
      </c>
      <c r="F136" s="389">
        <v>12</v>
      </c>
      <c r="G136" s="389">
        <v>14</v>
      </c>
      <c r="H136" s="18">
        <v>17</v>
      </c>
      <c r="I136" s="18">
        <v>17</v>
      </c>
      <c r="J136" s="19">
        <v>26</v>
      </c>
      <c r="K136" s="55">
        <v>0</v>
      </c>
      <c r="L136" s="17">
        <v>25</v>
      </c>
      <c r="M136" s="18">
        <v>0</v>
      </c>
      <c r="N136" s="19">
        <v>25</v>
      </c>
    </row>
    <row r="137" spans="2:14" ht="16.5" customHeight="1" thickBot="1" x14ac:dyDescent="0.4">
      <c r="B137" s="592"/>
      <c r="C137" s="616"/>
      <c r="D137" s="85" t="s">
        <v>8</v>
      </c>
      <c r="E137" s="396">
        <v>8</v>
      </c>
      <c r="F137" s="397">
        <v>15</v>
      </c>
      <c r="G137" s="397">
        <v>20</v>
      </c>
      <c r="H137" s="26">
        <v>29</v>
      </c>
      <c r="I137" s="26">
        <v>46</v>
      </c>
      <c r="J137" s="27">
        <v>51</v>
      </c>
      <c r="K137" s="83">
        <v>0</v>
      </c>
      <c r="L137" s="25">
        <v>58</v>
      </c>
      <c r="M137" s="26">
        <v>2</v>
      </c>
      <c r="N137" s="27">
        <v>56</v>
      </c>
    </row>
    <row r="138" spans="2:14" ht="16.5" customHeight="1" x14ac:dyDescent="0.35">
      <c r="B138" s="592"/>
      <c r="C138" s="618" t="s">
        <v>62</v>
      </c>
      <c r="D138" s="86" t="s">
        <v>29</v>
      </c>
      <c r="E138" s="388">
        <v>1</v>
      </c>
      <c r="F138" s="389">
        <v>1</v>
      </c>
      <c r="G138" s="389">
        <v>1</v>
      </c>
      <c r="H138" s="18">
        <v>2</v>
      </c>
      <c r="I138" s="18">
        <v>2</v>
      </c>
      <c r="J138" s="19">
        <v>4</v>
      </c>
      <c r="K138" s="55">
        <v>0</v>
      </c>
      <c r="L138" s="17">
        <v>4</v>
      </c>
      <c r="M138" s="18">
        <v>0</v>
      </c>
      <c r="N138" s="19">
        <v>4</v>
      </c>
    </row>
    <row r="139" spans="2:14" ht="18" customHeight="1" thickBot="1" x14ac:dyDescent="0.4">
      <c r="B139" s="592"/>
      <c r="C139" s="619"/>
      <c r="D139" s="85" t="s">
        <v>30</v>
      </c>
      <c r="E139" s="396">
        <v>12</v>
      </c>
      <c r="F139" s="397">
        <v>26</v>
      </c>
      <c r="G139" s="397">
        <v>33</v>
      </c>
      <c r="H139" s="26">
        <v>44</v>
      </c>
      <c r="I139" s="26">
        <v>61</v>
      </c>
      <c r="J139" s="27">
        <v>73</v>
      </c>
      <c r="K139" s="83">
        <v>0</v>
      </c>
      <c r="L139" s="25">
        <v>75</v>
      </c>
      <c r="M139" s="26">
        <v>2</v>
      </c>
      <c r="N139" s="27">
        <v>73</v>
      </c>
    </row>
    <row r="140" spans="2:14" ht="18" customHeight="1" x14ac:dyDescent="0.35">
      <c r="B140" s="592"/>
      <c r="C140" s="615" t="s">
        <v>27</v>
      </c>
      <c r="D140" s="86" t="s">
        <v>31</v>
      </c>
      <c r="E140" s="388">
        <v>1</v>
      </c>
      <c r="F140" s="389">
        <v>1</v>
      </c>
      <c r="G140" s="389">
        <v>1</v>
      </c>
      <c r="H140" s="18">
        <v>1</v>
      </c>
      <c r="I140" s="18">
        <v>1</v>
      </c>
      <c r="J140" s="19">
        <v>2</v>
      </c>
      <c r="K140" s="55">
        <v>0</v>
      </c>
      <c r="L140" s="17">
        <v>2</v>
      </c>
      <c r="M140" s="18">
        <v>0</v>
      </c>
      <c r="N140" s="19">
        <v>2</v>
      </c>
    </row>
    <row r="141" spans="2:14" ht="18.75" customHeight="1" x14ac:dyDescent="0.35">
      <c r="B141" s="592"/>
      <c r="C141" s="617"/>
      <c r="D141" s="87" t="s">
        <v>32</v>
      </c>
      <c r="E141" s="394">
        <v>0</v>
      </c>
      <c r="F141" s="395">
        <v>0</v>
      </c>
      <c r="G141" s="395">
        <v>0</v>
      </c>
      <c r="H141" s="35">
        <v>1</v>
      </c>
      <c r="I141" s="35">
        <v>1</v>
      </c>
      <c r="J141" s="39">
        <v>1</v>
      </c>
      <c r="K141" s="57">
        <v>0</v>
      </c>
      <c r="L141" s="38">
        <v>1</v>
      </c>
      <c r="M141" s="35">
        <v>0</v>
      </c>
      <c r="N141" s="39">
        <v>1</v>
      </c>
    </row>
    <row r="142" spans="2:14" ht="13.9" thickBot="1" x14ac:dyDescent="0.4">
      <c r="B142" s="592"/>
      <c r="C142" s="619"/>
      <c r="D142" s="88" t="s">
        <v>33</v>
      </c>
      <c r="E142" s="396">
        <v>0</v>
      </c>
      <c r="F142" s="397">
        <v>0</v>
      </c>
      <c r="G142" s="397">
        <v>0</v>
      </c>
      <c r="H142" s="26">
        <v>0</v>
      </c>
      <c r="I142" s="26">
        <v>0</v>
      </c>
      <c r="J142" s="27">
        <v>1</v>
      </c>
      <c r="K142" s="83">
        <v>0</v>
      </c>
      <c r="L142" s="25">
        <v>1</v>
      </c>
      <c r="M142" s="26">
        <v>0</v>
      </c>
      <c r="N142" s="27">
        <v>1</v>
      </c>
    </row>
    <row r="143" spans="2:14" x14ac:dyDescent="0.35">
      <c r="B143" s="592"/>
      <c r="C143" s="615" t="s">
        <v>28</v>
      </c>
      <c r="D143" s="89" t="s">
        <v>34</v>
      </c>
      <c r="E143" s="398">
        <v>0</v>
      </c>
      <c r="F143" s="389">
        <v>0</v>
      </c>
      <c r="G143" s="389">
        <v>0</v>
      </c>
      <c r="H143" s="18">
        <v>1</v>
      </c>
      <c r="I143" s="18">
        <v>1</v>
      </c>
      <c r="J143" s="19">
        <v>1</v>
      </c>
      <c r="K143" s="55">
        <v>0</v>
      </c>
      <c r="L143" s="17">
        <v>1</v>
      </c>
      <c r="M143" s="18">
        <v>0</v>
      </c>
      <c r="N143" s="19">
        <v>1</v>
      </c>
    </row>
    <row r="144" spans="2:14" x14ac:dyDescent="0.35">
      <c r="B144" s="592"/>
      <c r="C144" s="617"/>
      <c r="D144" s="90" t="s">
        <v>36</v>
      </c>
      <c r="E144" s="399">
        <v>0</v>
      </c>
      <c r="F144" s="395">
        <v>0</v>
      </c>
      <c r="G144" s="395">
        <v>0</v>
      </c>
      <c r="H144" s="35">
        <v>0</v>
      </c>
      <c r="I144" s="35">
        <v>0</v>
      </c>
      <c r="J144" s="39">
        <v>0</v>
      </c>
      <c r="K144" s="57">
        <v>0</v>
      </c>
      <c r="L144" s="38">
        <v>0</v>
      </c>
      <c r="M144" s="35">
        <v>0</v>
      </c>
      <c r="N144" s="39">
        <v>0</v>
      </c>
    </row>
    <row r="145" spans="1:53" x14ac:dyDescent="0.35">
      <c r="B145" s="592"/>
      <c r="C145" s="617"/>
      <c r="D145" s="90" t="s">
        <v>35</v>
      </c>
      <c r="E145" s="399">
        <v>0</v>
      </c>
      <c r="F145" s="395">
        <v>0</v>
      </c>
      <c r="G145" s="395">
        <v>0</v>
      </c>
      <c r="H145" s="35">
        <v>0</v>
      </c>
      <c r="I145" s="35">
        <v>0</v>
      </c>
      <c r="J145" s="39">
        <v>0</v>
      </c>
      <c r="K145" s="57">
        <v>0</v>
      </c>
      <c r="L145" s="38">
        <v>0</v>
      </c>
      <c r="M145" s="35">
        <v>0</v>
      </c>
      <c r="N145" s="39">
        <v>0</v>
      </c>
    </row>
    <row r="146" spans="1:53" ht="15.75" customHeight="1" thickBot="1" x14ac:dyDescent="0.4">
      <c r="B146" s="592"/>
      <c r="C146" s="619"/>
      <c r="D146" s="91" t="s">
        <v>37</v>
      </c>
      <c r="E146" s="396">
        <v>1</v>
      </c>
      <c r="F146" s="397">
        <v>1</v>
      </c>
      <c r="G146" s="397">
        <v>1</v>
      </c>
      <c r="H146" s="26">
        <v>1</v>
      </c>
      <c r="I146" s="26">
        <v>1</v>
      </c>
      <c r="J146" s="27">
        <v>3</v>
      </c>
      <c r="K146" s="83">
        <v>0</v>
      </c>
      <c r="L146" s="25">
        <v>3</v>
      </c>
      <c r="M146" s="26">
        <v>0</v>
      </c>
      <c r="N146" s="27">
        <v>3</v>
      </c>
    </row>
    <row r="147" spans="1:53" ht="15.75" customHeight="1" x14ac:dyDescent="0.35">
      <c r="B147" s="592"/>
      <c r="C147" s="615" t="s">
        <v>70</v>
      </c>
      <c r="D147" s="86" t="s">
        <v>68</v>
      </c>
      <c r="E147" s="398">
        <v>13</v>
      </c>
      <c r="F147" s="389">
        <v>27</v>
      </c>
      <c r="G147" s="389">
        <v>34</v>
      </c>
      <c r="H147" s="18">
        <v>46</v>
      </c>
      <c r="I147" s="18">
        <v>63</v>
      </c>
      <c r="J147" s="19">
        <v>77</v>
      </c>
      <c r="K147" s="55">
        <v>0</v>
      </c>
      <c r="L147" s="17">
        <v>79</v>
      </c>
      <c r="M147" s="18">
        <v>2</v>
      </c>
      <c r="N147" s="19">
        <v>77</v>
      </c>
    </row>
    <row r="148" spans="1:53" ht="22.5" customHeight="1" thickBot="1" x14ac:dyDescent="0.4">
      <c r="B148" s="592"/>
      <c r="C148" s="619"/>
      <c r="D148" s="91" t="s">
        <v>69</v>
      </c>
      <c r="E148" s="405">
        <v>0</v>
      </c>
      <c r="F148" s="397">
        <v>0</v>
      </c>
      <c r="G148" s="406">
        <v>0</v>
      </c>
      <c r="H148" s="63">
        <v>0</v>
      </c>
      <c r="I148" s="63">
        <v>0</v>
      </c>
      <c r="J148" s="27">
        <v>0</v>
      </c>
      <c r="K148" s="45">
        <v>0</v>
      </c>
      <c r="L148" s="66">
        <v>0</v>
      </c>
      <c r="M148" s="63">
        <v>0</v>
      </c>
      <c r="N148" s="27">
        <v>0</v>
      </c>
    </row>
    <row r="149" spans="1:53" s="270" customFormat="1" ht="12" customHeight="1" thickBot="1" x14ac:dyDescent="0.4">
      <c r="A149" s="264"/>
      <c r="B149" s="266"/>
      <c r="C149" s="267"/>
      <c r="D149" s="267"/>
      <c r="E149" s="268"/>
      <c r="F149" s="268"/>
      <c r="G149" s="268"/>
      <c r="H149" s="268"/>
      <c r="I149" s="268"/>
      <c r="J149" s="268"/>
      <c r="K149" s="268"/>
      <c r="L149" s="269"/>
      <c r="M149" s="268"/>
      <c r="N149" s="268"/>
      <c r="O149" s="264"/>
      <c r="P149" s="264"/>
      <c r="Q149" s="264"/>
      <c r="R149" s="264"/>
      <c r="S149" s="264"/>
      <c r="T149" s="264"/>
      <c r="U149" s="264"/>
      <c r="V149" s="264"/>
      <c r="W149" s="264"/>
      <c r="X149" s="264"/>
      <c r="Y149" s="264"/>
      <c r="Z149" s="264"/>
      <c r="AA149" s="264"/>
      <c r="AB149" s="264"/>
      <c r="AC149" s="264"/>
      <c r="AD149" s="264"/>
      <c r="AE149" s="264"/>
      <c r="AF149" s="264"/>
      <c r="AG149" s="264"/>
      <c r="AH149" s="264"/>
      <c r="AI149" s="264"/>
      <c r="AJ149" s="264"/>
      <c r="AK149" s="264"/>
      <c r="AL149" s="264"/>
      <c r="AM149" s="264"/>
      <c r="AN149" s="264"/>
      <c r="AO149" s="264"/>
      <c r="AP149" s="264"/>
      <c r="AQ149" s="264"/>
      <c r="AR149" s="264"/>
      <c r="AS149" s="264"/>
      <c r="AT149" s="264"/>
      <c r="AU149" s="264"/>
      <c r="AV149" s="264"/>
      <c r="AW149" s="264"/>
      <c r="AX149" s="264"/>
      <c r="AY149" s="264"/>
      <c r="AZ149" s="264"/>
      <c r="BA149" s="264"/>
    </row>
    <row r="150" spans="1:53" ht="54.75" customHeight="1" thickBot="1" x14ac:dyDescent="0.55000000000000004">
      <c r="B150" s="205" t="s">
        <v>9</v>
      </c>
      <c r="C150" s="205" t="s">
        <v>51</v>
      </c>
      <c r="D150" s="208" t="s">
        <v>52</v>
      </c>
      <c r="E150" s="463" t="s">
        <v>192</v>
      </c>
      <c r="F150" s="7" t="s">
        <v>193</v>
      </c>
      <c r="G150" s="7" t="s">
        <v>194</v>
      </c>
      <c r="H150" s="7" t="s">
        <v>195</v>
      </c>
      <c r="I150" s="7" t="s">
        <v>196</v>
      </c>
      <c r="J150" s="8" t="s">
        <v>197</v>
      </c>
      <c r="K150" s="73" t="s">
        <v>23</v>
      </c>
      <c r="L150" s="75" t="s">
        <v>21</v>
      </c>
      <c r="M150" s="74" t="s">
        <v>22</v>
      </c>
      <c r="N150" s="8" t="s">
        <v>24</v>
      </c>
    </row>
    <row r="151" spans="1:53" ht="15" customHeight="1" x14ac:dyDescent="0.35">
      <c r="B151" s="591" t="s">
        <v>59</v>
      </c>
      <c r="C151" s="615" t="s">
        <v>2</v>
      </c>
      <c r="D151" s="76" t="s">
        <v>0</v>
      </c>
      <c r="E151" s="388">
        <v>8</v>
      </c>
      <c r="F151" s="389">
        <v>8</v>
      </c>
      <c r="G151" s="389">
        <v>8</v>
      </c>
      <c r="H151" s="18">
        <v>13</v>
      </c>
      <c r="I151" s="18">
        <v>13</v>
      </c>
      <c r="J151" s="19">
        <v>13</v>
      </c>
      <c r="K151" s="55">
        <v>0</v>
      </c>
      <c r="L151" s="17">
        <v>13</v>
      </c>
      <c r="M151" s="18">
        <v>0</v>
      </c>
      <c r="N151" s="19">
        <v>13</v>
      </c>
    </row>
    <row r="152" spans="1:53" ht="15.75" customHeight="1" thickBot="1" x14ac:dyDescent="0.4">
      <c r="B152" s="592"/>
      <c r="C152" s="616"/>
      <c r="D152" s="77" t="s">
        <v>1</v>
      </c>
      <c r="E152" s="390">
        <v>4</v>
      </c>
      <c r="F152" s="391">
        <v>6</v>
      </c>
      <c r="G152" s="391">
        <v>6</v>
      </c>
      <c r="H152" s="22">
        <v>9</v>
      </c>
      <c r="I152" s="22">
        <v>9</v>
      </c>
      <c r="J152" s="61">
        <v>9</v>
      </c>
      <c r="K152" s="78">
        <v>0</v>
      </c>
      <c r="L152" s="25">
        <v>9</v>
      </c>
      <c r="M152" s="26">
        <v>0</v>
      </c>
      <c r="N152" s="27">
        <v>9</v>
      </c>
    </row>
    <row r="153" spans="1:53" ht="15.75" customHeight="1" x14ac:dyDescent="0.35">
      <c r="B153" s="592"/>
      <c r="C153" s="615" t="s">
        <v>25</v>
      </c>
      <c r="D153" s="79" t="s">
        <v>3</v>
      </c>
      <c r="E153" s="392">
        <v>0</v>
      </c>
      <c r="F153" s="393">
        <v>0</v>
      </c>
      <c r="G153" s="393">
        <v>0</v>
      </c>
      <c r="H153" s="14">
        <v>0</v>
      </c>
      <c r="I153" s="14">
        <v>0</v>
      </c>
      <c r="J153" s="32">
        <v>0</v>
      </c>
      <c r="K153" s="80">
        <v>0</v>
      </c>
      <c r="L153" s="31">
        <v>0</v>
      </c>
      <c r="M153" s="14">
        <v>0</v>
      </c>
      <c r="N153" s="32">
        <v>0</v>
      </c>
    </row>
    <row r="154" spans="1:53" ht="15.75" customHeight="1" x14ac:dyDescent="0.35">
      <c r="B154" s="592"/>
      <c r="C154" s="617"/>
      <c r="D154" s="105" t="s">
        <v>5</v>
      </c>
      <c r="E154" s="394">
        <v>2</v>
      </c>
      <c r="F154" s="395">
        <v>2</v>
      </c>
      <c r="G154" s="395">
        <v>2</v>
      </c>
      <c r="H154" s="35">
        <v>4</v>
      </c>
      <c r="I154" s="35">
        <v>4</v>
      </c>
      <c r="J154" s="39">
        <v>4</v>
      </c>
      <c r="K154" s="57">
        <v>0</v>
      </c>
      <c r="L154" s="38">
        <v>4</v>
      </c>
      <c r="M154" s="35">
        <v>0</v>
      </c>
      <c r="N154" s="39">
        <v>4</v>
      </c>
    </row>
    <row r="155" spans="1:53" ht="15.75" customHeight="1" x14ac:dyDescent="0.35">
      <c r="B155" s="592"/>
      <c r="C155" s="617"/>
      <c r="D155" s="105" t="s">
        <v>6</v>
      </c>
      <c r="E155" s="394">
        <v>8</v>
      </c>
      <c r="F155" s="395">
        <v>10</v>
      </c>
      <c r="G155" s="395">
        <v>10</v>
      </c>
      <c r="H155" s="35">
        <v>15</v>
      </c>
      <c r="I155" s="35">
        <v>15</v>
      </c>
      <c r="J155" s="39">
        <v>15</v>
      </c>
      <c r="K155" s="57">
        <v>0</v>
      </c>
      <c r="L155" s="38">
        <v>15</v>
      </c>
      <c r="M155" s="35">
        <v>0</v>
      </c>
      <c r="N155" s="39">
        <v>15</v>
      </c>
    </row>
    <row r="156" spans="1:53" ht="15.75" customHeight="1" thickBot="1" x14ac:dyDescent="0.4">
      <c r="B156" s="592"/>
      <c r="C156" s="616"/>
      <c r="D156" s="108" t="s">
        <v>4</v>
      </c>
      <c r="E156" s="396">
        <v>2</v>
      </c>
      <c r="F156" s="397">
        <v>2</v>
      </c>
      <c r="G156" s="397">
        <v>2</v>
      </c>
      <c r="H156" s="26">
        <v>3</v>
      </c>
      <c r="I156" s="26">
        <v>3</v>
      </c>
      <c r="J156" s="27">
        <v>3</v>
      </c>
      <c r="K156" s="83">
        <v>0</v>
      </c>
      <c r="L156" s="25">
        <v>3</v>
      </c>
      <c r="M156" s="26">
        <v>0</v>
      </c>
      <c r="N156" s="27">
        <v>3</v>
      </c>
    </row>
    <row r="157" spans="1:53" x14ac:dyDescent="0.35">
      <c r="B157" s="592"/>
      <c r="C157" s="615" t="s">
        <v>26</v>
      </c>
      <c r="D157" s="84" t="s">
        <v>7</v>
      </c>
      <c r="E157" s="388">
        <v>2</v>
      </c>
      <c r="F157" s="389">
        <v>4</v>
      </c>
      <c r="G157" s="389">
        <v>4</v>
      </c>
      <c r="H157" s="18">
        <v>5</v>
      </c>
      <c r="I157" s="18">
        <v>5</v>
      </c>
      <c r="J157" s="19">
        <v>5</v>
      </c>
      <c r="K157" s="55">
        <v>0</v>
      </c>
      <c r="L157" s="17">
        <v>5</v>
      </c>
      <c r="M157" s="18">
        <v>0</v>
      </c>
      <c r="N157" s="19">
        <v>5</v>
      </c>
    </row>
    <row r="158" spans="1:53" ht="16.5" customHeight="1" thickBot="1" x14ac:dyDescent="0.4">
      <c r="B158" s="592"/>
      <c r="C158" s="616"/>
      <c r="D158" s="85" t="s">
        <v>8</v>
      </c>
      <c r="E158" s="396">
        <v>10</v>
      </c>
      <c r="F158" s="397">
        <v>10</v>
      </c>
      <c r="G158" s="397">
        <v>10</v>
      </c>
      <c r="H158" s="26">
        <v>17</v>
      </c>
      <c r="I158" s="26">
        <v>17</v>
      </c>
      <c r="J158" s="27">
        <v>17</v>
      </c>
      <c r="K158" s="83">
        <v>0</v>
      </c>
      <c r="L158" s="25">
        <v>17</v>
      </c>
      <c r="M158" s="26">
        <v>0</v>
      </c>
      <c r="N158" s="27">
        <v>17</v>
      </c>
    </row>
    <row r="159" spans="1:53" ht="16.5" customHeight="1" x14ac:dyDescent="0.35">
      <c r="B159" s="592"/>
      <c r="C159" s="618" t="s">
        <v>62</v>
      </c>
      <c r="D159" s="86" t="s">
        <v>29</v>
      </c>
      <c r="E159" s="388">
        <v>0</v>
      </c>
      <c r="F159" s="389">
        <v>0</v>
      </c>
      <c r="G159" s="389">
        <v>0</v>
      </c>
      <c r="H159" s="18">
        <v>0</v>
      </c>
      <c r="I159" s="18">
        <v>0</v>
      </c>
      <c r="J159" s="19">
        <v>0</v>
      </c>
      <c r="K159" s="55">
        <v>0</v>
      </c>
      <c r="L159" s="17">
        <v>0</v>
      </c>
      <c r="M159" s="18">
        <v>0</v>
      </c>
      <c r="N159" s="19">
        <v>0</v>
      </c>
    </row>
    <row r="160" spans="1:53" ht="20.25" customHeight="1" thickBot="1" x14ac:dyDescent="0.4">
      <c r="B160" s="592"/>
      <c r="C160" s="619"/>
      <c r="D160" s="85" t="s">
        <v>30</v>
      </c>
      <c r="E160" s="396">
        <v>12</v>
      </c>
      <c r="F160" s="397">
        <v>14</v>
      </c>
      <c r="G160" s="397">
        <v>14</v>
      </c>
      <c r="H160" s="26">
        <v>22</v>
      </c>
      <c r="I160" s="26">
        <v>22</v>
      </c>
      <c r="J160" s="27">
        <v>22</v>
      </c>
      <c r="K160" s="83">
        <v>0</v>
      </c>
      <c r="L160" s="25">
        <v>22</v>
      </c>
      <c r="M160" s="26">
        <v>0</v>
      </c>
      <c r="N160" s="27">
        <v>22</v>
      </c>
    </row>
    <row r="161" spans="2:14" ht="18" customHeight="1" x14ac:dyDescent="0.35">
      <c r="B161" s="592"/>
      <c r="C161" s="615" t="s">
        <v>27</v>
      </c>
      <c r="D161" s="86" t="s">
        <v>31</v>
      </c>
      <c r="E161" s="388">
        <v>0</v>
      </c>
      <c r="F161" s="389">
        <v>0</v>
      </c>
      <c r="G161" s="389">
        <v>0</v>
      </c>
      <c r="H161" s="18">
        <v>0</v>
      </c>
      <c r="I161" s="18">
        <v>0</v>
      </c>
      <c r="J161" s="19">
        <v>0</v>
      </c>
      <c r="K161" s="55">
        <v>0</v>
      </c>
      <c r="L161" s="17">
        <v>0</v>
      </c>
      <c r="M161" s="18">
        <v>0</v>
      </c>
      <c r="N161" s="19">
        <v>0</v>
      </c>
    </row>
    <row r="162" spans="2:14" ht="18" customHeight="1" x14ac:dyDescent="0.35">
      <c r="B162" s="592"/>
      <c r="C162" s="617"/>
      <c r="D162" s="87" t="s">
        <v>32</v>
      </c>
      <c r="E162" s="394">
        <v>0</v>
      </c>
      <c r="F162" s="395">
        <v>0</v>
      </c>
      <c r="G162" s="395">
        <v>0</v>
      </c>
      <c r="H162" s="35">
        <v>0</v>
      </c>
      <c r="I162" s="35">
        <v>0</v>
      </c>
      <c r="J162" s="39">
        <v>0</v>
      </c>
      <c r="K162" s="57">
        <v>0</v>
      </c>
      <c r="L162" s="38">
        <v>0</v>
      </c>
      <c r="M162" s="35">
        <v>0</v>
      </c>
      <c r="N162" s="39">
        <v>0</v>
      </c>
    </row>
    <row r="163" spans="2:14" ht="13.9" thickBot="1" x14ac:dyDescent="0.4">
      <c r="B163" s="592"/>
      <c r="C163" s="619"/>
      <c r="D163" s="88" t="s">
        <v>33</v>
      </c>
      <c r="E163" s="396">
        <v>0</v>
      </c>
      <c r="F163" s="397">
        <v>0</v>
      </c>
      <c r="G163" s="397">
        <v>0</v>
      </c>
      <c r="H163" s="26">
        <v>0</v>
      </c>
      <c r="I163" s="26">
        <v>0</v>
      </c>
      <c r="J163" s="27">
        <v>0</v>
      </c>
      <c r="K163" s="83">
        <v>0</v>
      </c>
      <c r="L163" s="25">
        <v>0</v>
      </c>
      <c r="M163" s="26">
        <v>0</v>
      </c>
      <c r="N163" s="27">
        <v>0</v>
      </c>
    </row>
    <row r="164" spans="2:14" x14ac:dyDescent="0.35">
      <c r="B164" s="592"/>
      <c r="C164" s="615" t="s">
        <v>28</v>
      </c>
      <c r="D164" s="89" t="s">
        <v>34</v>
      </c>
      <c r="E164" s="398">
        <v>0</v>
      </c>
      <c r="F164" s="389">
        <v>0</v>
      </c>
      <c r="G164" s="389">
        <v>0</v>
      </c>
      <c r="H164" s="18">
        <v>0</v>
      </c>
      <c r="I164" s="18">
        <v>0</v>
      </c>
      <c r="J164" s="19">
        <v>0</v>
      </c>
      <c r="K164" s="55">
        <v>0</v>
      </c>
      <c r="L164" s="17">
        <v>0</v>
      </c>
      <c r="M164" s="18">
        <v>0</v>
      </c>
      <c r="N164" s="19">
        <v>0</v>
      </c>
    </row>
    <row r="165" spans="2:14" x14ac:dyDescent="0.35">
      <c r="B165" s="592"/>
      <c r="C165" s="617"/>
      <c r="D165" s="90" t="s">
        <v>36</v>
      </c>
      <c r="E165" s="399">
        <v>0</v>
      </c>
      <c r="F165" s="395">
        <v>0</v>
      </c>
      <c r="G165" s="395">
        <v>0</v>
      </c>
      <c r="H165" s="35">
        <v>0</v>
      </c>
      <c r="I165" s="35">
        <v>0</v>
      </c>
      <c r="J165" s="39">
        <v>0</v>
      </c>
      <c r="K165" s="57">
        <v>0</v>
      </c>
      <c r="L165" s="38">
        <v>0</v>
      </c>
      <c r="M165" s="35">
        <v>0</v>
      </c>
      <c r="N165" s="39">
        <v>0</v>
      </c>
    </row>
    <row r="166" spans="2:14" x14ac:dyDescent="0.35">
      <c r="B166" s="592"/>
      <c r="C166" s="617"/>
      <c r="D166" s="90" t="s">
        <v>35</v>
      </c>
      <c r="E166" s="399">
        <v>0</v>
      </c>
      <c r="F166" s="395">
        <v>0</v>
      </c>
      <c r="G166" s="395">
        <v>0</v>
      </c>
      <c r="H166" s="35">
        <v>0</v>
      </c>
      <c r="I166" s="35">
        <v>0</v>
      </c>
      <c r="J166" s="39">
        <v>0</v>
      </c>
      <c r="K166" s="57">
        <v>0</v>
      </c>
      <c r="L166" s="38">
        <v>0</v>
      </c>
      <c r="M166" s="35">
        <v>0</v>
      </c>
      <c r="N166" s="39">
        <v>0</v>
      </c>
    </row>
    <row r="167" spans="2:14" ht="15.75" customHeight="1" thickBot="1" x14ac:dyDescent="0.4">
      <c r="B167" s="592"/>
      <c r="C167" s="619"/>
      <c r="D167" s="91" t="s">
        <v>37</v>
      </c>
      <c r="E167" s="396">
        <v>0</v>
      </c>
      <c r="F167" s="397">
        <v>0</v>
      </c>
      <c r="G167" s="397">
        <v>0</v>
      </c>
      <c r="H167" s="26">
        <v>0</v>
      </c>
      <c r="I167" s="26">
        <v>0</v>
      </c>
      <c r="J167" s="27">
        <v>0</v>
      </c>
      <c r="K167" s="83">
        <v>0</v>
      </c>
      <c r="L167" s="25">
        <v>0</v>
      </c>
      <c r="M167" s="26">
        <v>0</v>
      </c>
      <c r="N167" s="27">
        <v>0</v>
      </c>
    </row>
    <row r="168" spans="2:14" ht="21" customHeight="1" x14ac:dyDescent="0.35">
      <c r="B168" s="592"/>
      <c r="C168" s="615" t="s">
        <v>78</v>
      </c>
      <c r="D168" s="86" t="s">
        <v>29</v>
      </c>
      <c r="E168" s="408">
        <v>12</v>
      </c>
      <c r="F168" s="416">
        <v>14</v>
      </c>
      <c r="G168" s="416">
        <v>14</v>
      </c>
      <c r="H168" s="414">
        <v>22</v>
      </c>
      <c r="I168" s="414">
        <v>22</v>
      </c>
      <c r="J168" s="417">
        <v>22</v>
      </c>
      <c r="K168" s="418">
        <v>0</v>
      </c>
      <c r="L168" s="410">
        <v>22</v>
      </c>
      <c r="M168" s="414">
        <v>0</v>
      </c>
      <c r="N168" s="417">
        <v>22</v>
      </c>
    </row>
    <row r="169" spans="2:14" ht="19.5" customHeight="1" thickBot="1" x14ac:dyDescent="0.4">
      <c r="B169" s="592"/>
      <c r="C169" s="619"/>
      <c r="D169" s="91" t="s">
        <v>30</v>
      </c>
      <c r="E169" s="458">
        <v>0</v>
      </c>
      <c r="F169" s="401">
        <v>0</v>
      </c>
      <c r="G169" s="401">
        <v>0</v>
      </c>
      <c r="H169" s="460">
        <v>0</v>
      </c>
      <c r="I169" s="460">
        <v>0</v>
      </c>
      <c r="J169" s="403">
        <v>0</v>
      </c>
      <c r="K169" s="461">
        <v>0</v>
      </c>
      <c r="L169" s="462">
        <v>0</v>
      </c>
      <c r="M169" s="460">
        <v>0</v>
      </c>
      <c r="N169" s="403">
        <v>0</v>
      </c>
    </row>
    <row r="170" spans="2:14" ht="15.75" customHeight="1" x14ac:dyDescent="0.35">
      <c r="B170" s="592"/>
      <c r="C170" s="615" t="s">
        <v>71</v>
      </c>
      <c r="D170" s="86" t="s">
        <v>72</v>
      </c>
      <c r="E170" s="398">
        <v>0</v>
      </c>
      <c r="F170" s="389">
        <v>0</v>
      </c>
      <c r="G170" s="389">
        <v>0</v>
      </c>
      <c r="H170" s="18">
        <v>0</v>
      </c>
      <c r="I170" s="18">
        <v>0</v>
      </c>
      <c r="J170" s="19">
        <v>0</v>
      </c>
      <c r="K170" s="55">
        <v>0</v>
      </c>
      <c r="L170" s="17">
        <v>0</v>
      </c>
      <c r="M170" s="18">
        <v>0</v>
      </c>
      <c r="N170" s="19">
        <v>0</v>
      </c>
    </row>
    <row r="171" spans="2:14" ht="20.25" customHeight="1" thickBot="1" x14ac:dyDescent="0.4">
      <c r="B171" s="592"/>
      <c r="C171" s="616"/>
      <c r="D171" s="88" t="s">
        <v>73</v>
      </c>
      <c r="E171" s="429">
        <v>12</v>
      </c>
      <c r="F171" s="397">
        <v>14</v>
      </c>
      <c r="G171" s="397">
        <v>14</v>
      </c>
      <c r="H171" s="26">
        <v>22</v>
      </c>
      <c r="I171" s="26">
        <v>22</v>
      </c>
      <c r="J171" s="27">
        <v>22</v>
      </c>
      <c r="K171" s="83">
        <v>0</v>
      </c>
      <c r="L171" s="25">
        <v>22</v>
      </c>
      <c r="M171" s="26">
        <v>0</v>
      </c>
      <c r="N171" s="27">
        <v>22</v>
      </c>
    </row>
    <row r="172" spans="2:14" ht="28.5" customHeight="1" x14ac:dyDescent="0.35">
      <c r="B172" s="592"/>
      <c r="C172" s="620" t="s">
        <v>74</v>
      </c>
      <c r="D172" s="89" t="s">
        <v>79</v>
      </c>
      <c r="E172" s="398">
        <v>0</v>
      </c>
      <c r="F172" s="389">
        <v>0</v>
      </c>
      <c r="G172" s="389">
        <v>0</v>
      </c>
      <c r="H172" s="18">
        <v>0</v>
      </c>
      <c r="I172" s="18">
        <v>0</v>
      </c>
      <c r="J172" s="19">
        <v>0</v>
      </c>
      <c r="K172" s="55">
        <v>0</v>
      </c>
      <c r="L172" s="17">
        <v>0</v>
      </c>
      <c r="M172" s="18">
        <v>0</v>
      </c>
      <c r="N172" s="19">
        <v>0</v>
      </c>
    </row>
    <row r="173" spans="2:14" ht="16.5" customHeight="1" x14ac:dyDescent="0.35">
      <c r="B173" s="592"/>
      <c r="C173" s="621"/>
      <c r="D173" s="90" t="s">
        <v>75</v>
      </c>
      <c r="E173" s="398">
        <v>8</v>
      </c>
      <c r="F173" s="389">
        <v>10</v>
      </c>
      <c r="G173" s="389">
        <v>10</v>
      </c>
      <c r="H173" s="18">
        <v>11</v>
      </c>
      <c r="I173" s="18">
        <v>11</v>
      </c>
      <c r="J173" s="19">
        <v>11</v>
      </c>
      <c r="K173" s="55">
        <v>0</v>
      </c>
      <c r="L173" s="17">
        <v>11</v>
      </c>
      <c r="M173" s="18">
        <v>0</v>
      </c>
      <c r="N173" s="19">
        <v>11</v>
      </c>
    </row>
    <row r="174" spans="2:14" ht="15" customHeight="1" x14ac:dyDescent="0.35">
      <c r="B174" s="592"/>
      <c r="C174" s="621"/>
      <c r="D174" s="90" t="s">
        <v>76</v>
      </c>
      <c r="E174" s="398">
        <v>3</v>
      </c>
      <c r="F174" s="389">
        <v>3</v>
      </c>
      <c r="G174" s="389">
        <v>3</v>
      </c>
      <c r="H174" s="18">
        <v>7</v>
      </c>
      <c r="I174" s="18">
        <v>7</v>
      </c>
      <c r="J174" s="19">
        <v>7</v>
      </c>
      <c r="K174" s="55">
        <v>0</v>
      </c>
      <c r="L174" s="17">
        <v>7</v>
      </c>
      <c r="M174" s="18">
        <v>0</v>
      </c>
      <c r="N174" s="19">
        <v>7</v>
      </c>
    </row>
    <row r="175" spans="2:14" ht="18" customHeight="1" x14ac:dyDescent="0.35">
      <c r="B175" s="592"/>
      <c r="C175" s="621"/>
      <c r="D175" s="90" t="s">
        <v>77</v>
      </c>
      <c r="E175" s="398">
        <v>0</v>
      </c>
      <c r="F175" s="389">
        <v>0</v>
      </c>
      <c r="G175" s="389">
        <v>0</v>
      </c>
      <c r="H175" s="18">
        <v>0</v>
      </c>
      <c r="I175" s="18">
        <v>0</v>
      </c>
      <c r="J175" s="19">
        <v>0</v>
      </c>
      <c r="K175" s="55">
        <v>0</v>
      </c>
      <c r="L175" s="17">
        <v>0</v>
      </c>
      <c r="M175" s="18">
        <v>0</v>
      </c>
      <c r="N175" s="19">
        <v>0</v>
      </c>
    </row>
    <row r="176" spans="2:14" ht="15.75" customHeight="1" thickBot="1" x14ac:dyDescent="0.4">
      <c r="B176" s="592"/>
      <c r="C176" s="622"/>
      <c r="D176" s="91" t="s">
        <v>80</v>
      </c>
      <c r="E176" s="397">
        <v>1</v>
      </c>
      <c r="F176" s="397">
        <v>1</v>
      </c>
      <c r="G176" s="397">
        <v>1</v>
      </c>
      <c r="H176" s="63">
        <v>4</v>
      </c>
      <c r="I176" s="63">
        <v>4</v>
      </c>
      <c r="J176" s="27">
        <v>4</v>
      </c>
      <c r="K176" s="45">
        <v>0</v>
      </c>
      <c r="L176" s="66">
        <v>4</v>
      </c>
      <c r="M176" s="63">
        <v>0</v>
      </c>
      <c r="N176" s="27">
        <v>4</v>
      </c>
    </row>
    <row r="177" spans="1:53" ht="15.75" customHeight="1" x14ac:dyDescent="0.35">
      <c r="B177" s="592"/>
      <c r="C177" s="615" t="s">
        <v>81</v>
      </c>
      <c r="D177" s="86" t="s">
        <v>82</v>
      </c>
      <c r="E177" s="408">
        <v>8</v>
      </c>
      <c r="F177" s="416">
        <v>10</v>
      </c>
      <c r="G177" s="416">
        <v>10</v>
      </c>
      <c r="H177" s="414">
        <v>11</v>
      </c>
      <c r="I177" s="414">
        <v>11</v>
      </c>
      <c r="J177" s="417">
        <v>11</v>
      </c>
      <c r="K177" s="418">
        <v>0</v>
      </c>
      <c r="L177" s="410">
        <v>11</v>
      </c>
      <c r="M177" s="414">
        <v>0</v>
      </c>
      <c r="N177" s="417">
        <v>11</v>
      </c>
    </row>
    <row r="178" spans="1:53" ht="16.5" customHeight="1" x14ac:dyDescent="0.35">
      <c r="B178" s="592"/>
      <c r="C178" s="621"/>
      <c r="D178" s="90" t="s">
        <v>83</v>
      </c>
      <c r="E178" s="408">
        <v>0</v>
      </c>
      <c r="F178" s="416">
        <v>0</v>
      </c>
      <c r="G178" s="416">
        <v>0</v>
      </c>
      <c r="H178" s="414">
        <v>0</v>
      </c>
      <c r="I178" s="414">
        <v>0</v>
      </c>
      <c r="J178" s="417">
        <v>0</v>
      </c>
      <c r="K178" s="418">
        <v>0</v>
      </c>
      <c r="L178" s="410">
        <v>0</v>
      </c>
      <c r="M178" s="414">
        <v>0</v>
      </c>
      <c r="N178" s="417">
        <v>0</v>
      </c>
    </row>
    <row r="179" spans="1:53" ht="17.25" customHeight="1" thickBot="1" x14ac:dyDescent="0.4">
      <c r="B179" s="593"/>
      <c r="C179" s="616"/>
      <c r="D179" s="88" t="s">
        <v>84</v>
      </c>
      <c r="E179" s="464">
        <v>4</v>
      </c>
      <c r="F179" s="401">
        <v>4</v>
      </c>
      <c r="G179" s="401">
        <v>4</v>
      </c>
      <c r="H179" s="402">
        <v>11</v>
      </c>
      <c r="I179" s="402">
        <v>11</v>
      </c>
      <c r="J179" s="403">
        <v>11</v>
      </c>
      <c r="K179" s="404">
        <v>0</v>
      </c>
      <c r="L179" s="411">
        <v>11</v>
      </c>
      <c r="M179" s="402">
        <v>0</v>
      </c>
      <c r="N179" s="403">
        <v>11</v>
      </c>
    </row>
    <row r="180" spans="1:53" s="270" customFormat="1" ht="12" customHeight="1" thickBot="1" x14ac:dyDescent="0.4">
      <c r="A180" s="264"/>
      <c r="B180" s="266"/>
      <c r="C180" s="267"/>
      <c r="D180" s="267"/>
      <c r="E180" s="268"/>
      <c r="F180" s="268"/>
      <c r="G180" s="268"/>
      <c r="H180" s="268"/>
      <c r="I180" s="268"/>
      <c r="J180" s="268"/>
      <c r="K180" s="268"/>
      <c r="L180" s="269"/>
      <c r="M180" s="268"/>
      <c r="N180" s="268"/>
      <c r="O180" s="264"/>
      <c r="P180" s="264"/>
      <c r="Q180" s="264"/>
      <c r="R180" s="264"/>
      <c r="S180" s="264"/>
      <c r="T180" s="264"/>
      <c r="U180" s="264"/>
      <c r="V180" s="264"/>
      <c r="W180" s="264"/>
      <c r="X180" s="264"/>
      <c r="Y180" s="264"/>
      <c r="Z180" s="264"/>
      <c r="AA180" s="264"/>
      <c r="AB180" s="264"/>
      <c r="AC180" s="264"/>
      <c r="AD180" s="264"/>
      <c r="AE180" s="264"/>
      <c r="AF180" s="264"/>
      <c r="AG180" s="264"/>
      <c r="AH180" s="264"/>
      <c r="AI180" s="264"/>
      <c r="AJ180" s="264"/>
      <c r="AK180" s="264"/>
      <c r="AL180" s="264"/>
      <c r="AM180" s="264"/>
      <c r="AN180" s="264"/>
      <c r="AO180" s="264"/>
      <c r="AP180" s="264"/>
      <c r="AQ180" s="264"/>
      <c r="AR180" s="264"/>
      <c r="AS180" s="264"/>
      <c r="AT180" s="264"/>
      <c r="AU180" s="264"/>
      <c r="AV180" s="264"/>
      <c r="AW180" s="264"/>
      <c r="AX180" s="264"/>
      <c r="AY180" s="264"/>
      <c r="AZ180" s="264"/>
      <c r="BA180" s="264"/>
    </row>
    <row r="181" spans="1:53" ht="60" customHeight="1" thickBot="1" x14ac:dyDescent="0.55000000000000004">
      <c r="B181" s="205" t="s">
        <v>9</v>
      </c>
      <c r="C181" s="205" t="s">
        <v>51</v>
      </c>
      <c r="D181" s="208" t="s">
        <v>52</v>
      </c>
      <c r="E181" s="463" t="s">
        <v>192</v>
      </c>
      <c r="F181" s="7" t="s">
        <v>193</v>
      </c>
      <c r="G181" s="7" t="s">
        <v>194</v>
      </c>
      <c r="H181" s="7" t="s">
        <v>195</v>
      </c>
      <c r="I181" s="7" t="s">
        <v>196</v>
      </c>
      <c r="J181" s="8" t="s">
        <v>197</v>
      </c>
      <c r="K181" s="73" t="s">
        <v>23</v>
      </c>
      <c r="L181" s="75" t="s">
        <v>21</v>
      </c>
      <c r="M181" s="74" t="s">
        <v>22</v>
      </c>
      <c r="N181" s="8" t="s">
        <v>24</v>
      </c>
    </row>
    <row r="182" spans="1:53" ht="23.45" customHeight="1" thickBot="1" x14ac:dyDescent="0.4">
      <c r="B182" s="591" t="s">
        <v>225</v>
      </c>
      <c r="C182" s="116" t="s">
        <v>205</v>
      </c>
      <c r="D182" s="117" t="s">
        <v>204</v>
      </c>
      <c r="E182" s="450">
        <f>SUM(E183:E184)/SUM(E151:E152)*100</f>
        <v>66.666666666666657</v>
      </c>
      <c r="F182" s="174">
        <f t="shared" ref="F182:N182" si="13">SUM(F183:F184)/SUM(F151:F152)*100</f>
        <v>71.428571428571431</v>
      </c>
      <c r="G182" s="174">
        <f t="shared" si="13"/>
        <v>71.428571428571431</v>
      </c>
      <c r="H182" s="174">
        <f t="shared" si="13"/>
        <v>50</v>
      </c>
      <c r="I182" s="174">
        <f t="shared" si="13"/>
        <v>50</v>
      </c>
      <c r="J182" s="170">
        <f t="shared" si="13"/>
        <v>50</v>
      </c>
      <c r="K182" s="299" t="e">
        <f t="shared" si="13"/>
        <v>#DIV/0!</v>
      </c>
      <c r="L182" s="297">
        <f t="shared" si="13"/>
        <v>50</v>
      </c>
      <c r="M182" s="297" t="e">
        <f t="shared" si="13"/>
        <v>#DIV/0!</v>
      </c>
      <c r="N182" s="172">
        <f t="shared" si="13"/>
        <v>50</v>
      </c>
    </row>
    <row r="183" spans="1:53" ht="15" customHeight="1" x14ac:dyDescent="0.35">
      <c r="B183" s="592"/>
      <c r="C183" s="615" t="s">
        <v>2</v>
      </c>
      <c r="D183" s="76" t="s">
        <v>0</v>
      </c>
      <c r="E183" s="465">
        <v>6</v>
      </c>
      <c r="F183" s="281">
        <v>6</v>
      </c>
      <c r="G183" s="281">
        <v>6</v>
      </c>
      <c r="H183" s="281">
        <v>7</v>
      </c>
      <c r="I183" s="281">
        <v>7</v>
      </c>
      <c r="J183" s="303">
        <v>7</v>
      </c>
      <c r="K183" s="280">
        <v>0</v>
      </c>
      <c r="L183" s="302">
        <v>7</v>
      </c>
      <c r="M183" s="281">
        <v>0</v>
      </c>
      <c r="N183" s="303">
        <v>7</v>
      </c>
    </row>
    <row r="184" spans="1:53" ht="15.75" customHeight="1" thickBot="1" x14ac:dyDescent="0.4">
      <c r="B184" s="592"/>
      <c r="C184" s="616"/>
      <c r="D184" s="77" t="s">
        <v>1</v>
      </c>
      <c r="E184" s="466">
        <v>2</v>
      </c>
      <c r="F184" s="467">
        <v>4</v>
      </c>
      <c r="G184" s="467">
        <v>4</v>
      </c>
      <c r="H184" s="467">
        <v>4</v>
      </c>
      <c r="I184" s="467">
        <v>4</v>
      </c>
      <c r="J184" s="468">
        <v>4</v>
      </c>
      <c r="K184" s="469">
        <v>0</v>
      </c>
      <c r="L184" s="470">
        <v>4</v>
      </c>
      <c r="M184" s="290">
        <v>0</v>
      </c>
      <c r="N184" s="293">
        <v>4</v>
      </c>
    </row>
    <row r="185" spans="1:53" ht="15.75" customHeight="1" x14ac:dyDescent="0.35">
      <c r="B185" s="592"/>
      <c r="C185" s="615" t="s">
        <v>25</v>
      </c>
      <c r="D185" s="79" t="s">
        <v>3</v>
      </c>
      <c r="E185" s="471">
        <v>0</v>
      </c>
      <c r="F185" s="333">
        <v>0</v>
      </c>
      <c r="G185" s="333">
        <v>0</v>
      </c>
      <c r="H185" s="333">
        <v>0</v>
      </c>
      <c r="I185" s="333">
        <v>0</v>
      </c>
      <c r="J185" s="472">
        <v>0</v>
      </c>
      <c r="K185" s="473">
        <v>0</v>
      </c>
      <c r="L185" s="474">
        <v>0</v>
      </c>
      <c r="M185" s="333">
        <v>0</v>
      </c>
      <c r="N185" s="472">
        <v>0</v>
      </c>
    </row>
    <row r="186" spans="1:53" ht="15.75" customHeight="1" x14ac:dyDescent="0.35">
      <c r="B186" s="592"/>
      <c r="C186" s="617"/>
      <c r="D186" s="105" t="s">
        <v>5</v>
      </c>
      <c r="E186" s="475">
        <v>0</v>
      </c>
      <c r="F186" s="285">
        <v>0</v>
      </c>
      <c r="G186" s="285">
        <v>0</v>
      </c>
      <c r="H186" s="285">
        <v>0</v>
      </c>
      <c r="I186" s="285">
        <v>0</v>
      </c>
      <c r="J186" s="323">
        <v>0</v>
      </c>
      <c r="K186" s="284">
        <v>0</v>
      </c>
      <c r="L186" s="324">
        <v>0</v>
      </c>
      <c r="M186" s="285">
        <v>0</v>
      </c>
      <c r="N186" s="323">
        <v>0</v>
      </c>
    </row>
    <row r="187" spans="1:53" ht="15.75" customHeight="1" x14ac:dyDescent="0.35">
      <c r="B187" s="592"/>
      <c r="C187" s="617"/>
      <c r="D187" s="105" t="s">
        <v>6</v>
      </c>
      <c r="E187" s="475">
        <v>6</v>
      </c>
      <c r="F187" s="285">
        <v>8</v>
      </c>
      <c r="G187" s="285">
        <v>8</v>
      </c>
      <c r="H187" s="285">
        <v>9</v>
      </c>
      <c r="I187" s="285">
        <v>9</v>
      </c>
      <c r="J187" s="323">
        <v>9</v>
      </c>
      <c r="K187" s="284">
        <v>0</v>
      </c>
      <c r="L187" s="324">
        <v>9</v>
      </c>
      <c r="M187" s="285">
        <v>0</v>
      </c>
      <c r="N187" s="323">
        <v>9</v>
      </c>
    </row>
    <row r="188" spans="1:53" ht="15.75" customHeight="1" thickBot="1" x14ac:dyDescent="0.4">
      <c r="B188" s="592"/>
      <c r="C188" s="616"/>
      <c r="D188" s="108" t="s">
        <v>4</v>
      </c>
      <c r="E188" s="294">
        <v>2</v>
      </c>
      <c r="F188" s="290">
        <v>2</v>
      </c>
      <c r="G188" s="290">
        <v>2</v>
      </c>
      <c r="H188" s="290">
        <v>2</v>
      </c>
      <c r="I188" s="290">
        <v>2</v>
      </c>
      <c r="J188" s="293">
        <v>2</v>
      </c>
      <c r="K188" s="304">
        <v>0</v>
      </c>
      <c r="L188" s="470">
        <v>2</v>
      </c>
      <c r="M188" s="290">
        <v>0</v>
      </c>
      <c r="N188" s="293">
        <v>2</v>
      </c>
    </row>
    <row r="189" spans="1:53" x14ac:dyDescent="0.35">
      <c r="B189" s="592"/>
      <c r="C189" s="615" t="s">
        <v>26</v>
      </c>
      <c r="D189" s="84" t="s">
        <v>7</v>
      </c>
      <c r="E189" s="465">
        <v>1</v>
      </c>
      <c r="F189" s="281">
        <v>3</v>
      </c>
      <c r="G189" s="281">
        <v>3</v>
      </c>
      <c r="H189" s="281">
        <v>4</v>
      </c>
      <c r="I189" s="281">
        <v>4</v>
      </c>
      <c r="J189" s="303">
        <v>4</v>
      </c>
      <c r="K189" s="280">
        <v>0</v>
      </c>
      <c r="L189" s="302">
        <v>4</v>
      </c>
      <c r="M189" s="281">
        <v>0</v>
      </c>
      <c r="N189" s="303">
        <v>4</v>
      </c>
    </row>
    <row r="190" spans="1:53" ht="16.5" customHeight="1" thickBot="1" x14ac:dyDescent="0.4">
      <c r="B190" s="592"/>
      <c r="C190" s="616"/>
      <c r="D190" s="85" t="s">
        <v>8</v>
      </c>
      <c r="E190" s="294">
        <v>7</v>
      </c>
      <c r="F190" s="290">
        <v>7</v>
      </c>
      <c r="G190" s="290">
        <v>7</v>
      </c>
      <c r="H190" s="290">
        <v>7</v>
      </c>
      <c r="I190" s="290">
        <v>7</v>
      </c>
      <c r="J190" s="293">
        <v>7</v>
      </c>
      <c r="K190" s="304">
        <v>0</v>
      </c>
      <c r="L190" s="470">
        <v>7</v>
      </c>
      <c r="M190" s="290">
        <v>0</v>
      </c>
      <c r="N190" s="293">
        <v>7</v>
      </c>
    </row>
    <row r="191" spans="1:53" ht="17.25" customHeight="1" x14ac:dyDescent="0.35">
      <c r="B191" s="592"/>
      <c r="C191" s="618" t="s">
        <v>62</v>
      </c>
      <c r="D191" s="86" t="s">
        <v>29</v>
      </c>
      <c r="E191" s="465">
        <v>0</v>
      </c>
      <c r="F191" s="281">
        <v>0</v>
      </c>
      <c r="G191" s="281">
        <v>0</v>
      </c>
      <c r="H191" s="281">
        <v>0</v>
      </c>
      <c r="I191" s="281">
        <v>0</v>
      </c>
      <c r="J191" s="303">
        <v>0</v>
      </c>
      <c r="K191" s="280">
        <v>0</v>
      </c>
      <c r="L191" s="302">
        <v>0</v>
      </c>
      <c r="M191" s="281">
        <v>0</v>
      </c>
      <c r="N191" s="303">
        <v>0</v>
      </c>
    </row>
    <row r="192" spans="1:53" ht="18" customHeight="1" thickBot="1" x14ac:dyDescent="0.4">
      <c r="B192" s="592"/>
      <c r="C192" s="619"/>
      <c r="D192" s="85" t="s">
        <v>30</v>
      </c>
      <c r="E192" s="294">
        <v>8</v>
      </c>
      <c r="F192" s="290">
        <v>10</v>
      </c>
      <c r="G192" s="290">
        <v>10</v>
      </c>
      <c r="H192" s="290">
        <v>11</v>
      </c>
      <c r="I192" s="290">
        <v>11</v>
      </c>
      <c r="J192" s="293">
        <v>11</v>
      </c>
      <c r="K192" s="304">
        <v>0</v>
      </c>
      <c r="L192" s="470">
        <v>11</v>
      </c>
      <c r="M192" s="290">
        <v>0</v>
      </c>
      <c r="N192" s="293">
        <v>11</v>
      </c>
    </row>
    <row r="193" spans="1:53" ht="17.25" customHeight="1" x14ac:dyDescent="0.35">
      <c r="B193" s="592"/>
      <c r="C193" s="615" t="s">
        <v>27</v>
      </c>
      <c r="D193" s="86" t="s">
        <v>31</v>
      </c>
      <c r="E193" s="465">
        <v>0</v>
      </c>
      <c r="F193" s="281">
        <v>0</v>
      </c>
      <c r="G193" s="281">
        <v>0</v>
      </c>
      <c r="H193" s="281">
        <v>0</v>
      </c>
      <c r="I193" s="281">
        <v>0</v>
      </c>
      <c r="J193" s="303">
        <v>0</v>
      </c>
      <c r="K193" s="280">
        <v>0</v>
      </c>
      <c r="L193" s="302">
        <v>0</v>
      </c>
      <c r="M193" s="281">
        <v>0</v>
      </c>
      <c r="N193" s="303">
        <v>0</v>
      </c>
    </row>
    <row r="194" spans="1:53" ht="18" customHeight="1" x14ac:dyDescent="0.35">
      <c r="B194" s="592"/>
      <c r="C194" s="617"/>
      <c r="D194" s="87" t="s">
        <v>32</v>
      </c>
      <c r="E194" s="475">
        <v>0</v>
      </c>
      <c r="F194" s="285">
        <v>0</v>
      </c>
      <c r="G194" s="285">
        <v>0</v>
      </c>
      <c r="H194" s="285">
        <v>0</v>
      </c>
      <c r="I194" s="285">
        <v>0</v>
      </c>
      <c r="J194" s="323">
        <v>0</v>
      </c>
      <c r="K194" s="284">
        <v>0</v>
      </c>
      <c r="L194" s="324">
        <v>0</v>
      </c>
      <c r="M194" s="285">
        <v>0</v>
      </c>
      <c r="N194" s="323">
        <v>0</v>
      </c>
    </row>
    <row r="195" spans="1:53" ht="13.9" thickBot="1" x14ac:dyDescent="0.4">
      <c r="B195" s="592"/>
      <c r="C195" s="619"/>
      <c r="D195" s="88" t="s">
        <v>33</v>
      </c>
      <c r="E195" s="294">
        <v>0</v>
      </c>
      <c r="F195" s="290">
        <v>0</v>
      </c>
      <c r="G195" s="290">
        <v>0</v>
      </c>
      <c r="H195" s="290">
        <v>0</v>
      </c>
      <c r="I195" s="290">
        <v>0</v>
      </c>
      <c r="J195" s="293">
        <v>0</v>
      </c>
      <c r="K195" s="304">
        <v>0</v>
      </c>
      <c r="L195" s="470">
        <v>0</v>
      </c>
      <c r="M195" s="290">
        <v>0</v>
      </c>
      <c r="N195" s="293">
        <v>0</v>
      </c>
    </row>
    <row r="196" spans="1:53" x14ac:dyDescent="0.35">
      <c r="B196" s="592"/>
      <c r="C196" s="615" t="s">
        <v>28</v>
      </c>
      <c r="D196" s="89" t="s">
        <v>34</v>
      </c>
      <c r="E196" s="280">
        <v>0</v>
      </c>
      <c r="F196" s="281">
        <v>0</v>
      </c>
      <c r="G196" s="281">
        <v>0</v>
      </c>
      <c r="H196" s="281">
        <v>0</v>
      </c>
      <c r="I196" s="281">
        <v>0</v>
      </c>
      <c r="J196" s="303">
        <v>0</v>
      </c>
      <c r="K196" s="280">
        <v>0</v>
      </c>
      <c r="L196" s="302">
        <v>0</v>
      </c>
      <c r="M196" s="281">
        <v>0</v>
      </c>
      <c r="N196" s="303">
        <v>0</v>
      </c>
    </row>
    <row r="197" spans="1:53" x14ac:dyDescent="0.35">
      <c r="B197" s="592"/>
      <c r="C197" s="617"/>
      <c r="D197" s="90" t="s">
        <v>36</v>
      </c>
      <c r="E197" s="284">
        <v>0</v>
      </c>
      <c r="F197" s="285">
        <v>0</v>
      </c>
      <c r="G197" s="285">
        <v>0</v>
      </c>
      <c r="H197" s="285">
        <v>0</v>
      </c>
      <c r="I197" s="285">
        <v>0</v>
      </c>
      <c r="J197" s="323">
        <v>0</v>
      </c>
      <c r="K197" s="284">
        <v>0</v>
      </c>
      <c r="L197" s="324">
        <v>0</v>
      </c>
      <c r="M197" s="285">
        <v>0</v>
      </c>
      <c r="N197" s="323">
        <v>0</v>
      </c>
    </row>
    <row r="198" spans="1:53" x14ac:dyDescent="0.35">
      <c r="B198" s="592"/>
      <c r="C198" s="617"/>
      <c r="D198" s="90" t="s">
        <v>35</v>
      </c>
      <c r="E198" s="284">
        <v>0</v>
      </c>
      <c r="F198" s="285">
        <v>0</v>
      </c>
      <c r="G198" s="285">
        <v>0</v>
      </c>
      <c r="H198" s="285">
        <v>0</v>
      </c>
      <c r="I198" s="285">
        <v>0</v>
      </c>
      <c r="J198" s="323">
        <v>0</v>
      </c>
      <c r="K198" s="284">
        <v>0</v>
      </c>
      <c r="L198" s="324">
        <v>0</v>
      </c>
      <c r="M198" s="285">
        <v>0</v>
      </c>
      <c r="N198" s="323">
        <v>0</v>
      </c>
    </row>
    <row r="199" spans="1:53" ht="15.75" customHeight="1" thickBot="1" x14ac:dyDescent="0.4">
      <c r="B199" s="592"/>
      <c r="C199" s="619"/>
      <c r="D199" s="91" t="s">
        <v>37</v>
      </c>
      <c r="E199" s="294">
        <v>0</v>
      </c>
      <c r="F199" s="290">
        <v>0</v>
      </c>
      <c r="G199" s="290">
        <v>0</v>
      </c>
      <c r="H199" s="290">
        <v>0</v>
      </c>
      <c r="I199" s="290">
        <v>0</v>
      </c>
      <c r="J199" s="293">
        <v>0</v>
      </c>
      <c r="K199" s="304">
        <v>0</v>
      </c>
      <c r="L199" s="470">
        <v>0</v>
      </c>
      <c r="M199" s="290">
        <v>0</v>
      </c>
      <c r="N199" s="293">
        <v>0</v>
      </c>
    </row>
    <row r="200" spans="1:53" ht="15.75" customHeight="1" x14ac:dyDescent="0.35">
      <c r="B200" s="592"/>
      <c r="C200" s="615" t="s">
        <v>81</v>
      </c>
      <c r="D200" s="86" t="s">
        <v>82</v>
      </c>
      <c r="E200" s="476">
        <v>8</v>
      </c>
      <c r="F200" s="477">
        <v>10</v>
      </c>
      <c r="G200" s="477">
        <v>10</v>
      </c>
      <c r="H200" s="478">
        <v>11</v>
      </c>
      <c r="I200" s="478">
        <v>11</v>
      </c>
      <c r="J200" s="479">
        <v>11</v>
      </c>
      <c r="K200" s="480">
        <v>0</v>
      </c>
      <c r="L200" s="481">
        <v>11</v>
      </c>
      <c r="M200" s="478">
        <v>0</v>
      </c>
      <c r="N200" s="479">
        <v>11</v>
      </c>
    </row>
    <row r="201" spans="1:53" ht="15" customHeight="1" x14ac:dyDescent="0.35">
      <c r="B201" s="592"/>
      <c r="C201" s="621"/>
      <c r="D201" s="90" t="s">
        <v>83</v>
      </c>
      <c r="E201" s="476">
        <v>0</v>
      </c>
      <c r="F201" s="477">
        <v>0</v>
      </c>
      <c r="G201" s="477">
        <v>0</v>
      </c>
      <c r="H201" s="478">
        <v>0</v>
      </c>
      <c r="I201" s="478">
        <v>0</v>
      </c>
      <c r="J201" s="479">
        <v>0</v>
      </c>
      <c r="K201" s="480">
        <v>0</v>
      </c>
      <c r="L201" s="481">
        <v>0</v>
      </c>
      <c r="M201" s="478">
        <v>0</v>
      </c>
      <c r="N201" s="479">
        <v>0</v>
      </c>
    </row>
    <row r="202" spans="1:53" ht="21.75" customHeight="1" thickBot="1" x14ac:dyDescent="0.4">
      <c r="B202" s="593"/>
      <c r="C202" s="616"/>
      <c r="D202" s="88" t="s">
        <v>84</v>
      </c>
      <c r="E202" s="482">
        <v>0</v>
      </c>
      <c r="F202" s="483">
        <v>0</v>
      </c>
      <c r="G202" s="483">
        <v>0</v>
      </c>
      <c r="H202" s="484">
        <v>0</v>
      </c>
      <c r="I202" s="484">
        <v>0</v>
      </c>
      <c r="J202" s="485">
        <v>0</v>
      </c>
      <c r="K202" s="486">
        <v>0</v>
      </c>
      <c r="L202" s="487">
        <v>0</v>
      </c>
      <c r="M202" s="484">
        <v>0</v>
      </c>
      <c r="N202" s="485">
        <v>0</v>
      </c>
    </row>
    <row r="203" spans="1:53" s="270" customFormat="1" ht="12" customHeight="1" thickBot="1" x14ac:dyDescent="0.4">
      <c r="A203" s="264"/>
      <c r="B203" s="266"/>
      <c r="C203" s="267"/>
      <c r="D203" s="267"/>
      <c r="E203" s="268"/>
      <c r="F203" s="268"/>
      <c r="G203" s="268"/>
      <c r="H203" s="268"/>
      <c r="I203" s="268"/>
      <c r="J203" s="268"/>
      <c r="K203" s="268"/>
      <c r="L203" s="269"/>
      <c r="M203" s="268"/>
      <c r="N203" s="268"/>
      <c r="O203" s="264"/>
      <c r="P203" s="264"/>
      <c r="Q203" s="264"/>
      <c r="R203" s="264"/>
      <c r="S203" s="264"/>
      <c r="T203" s="264"/>
      <c r="U203" s="264"/>
      <c r="V203" s="264"/>
      <c r="W203" s="264"/>
      <c r="X203" s="264"/>
      <c r="Y203" s="264"/>
      <c r="Z203" s="264"/>
      <c r="AA203" s="264"/>
      <c r="AB203" s="264"/>
      <c r="AC203" s="264"/>
      <c r="AD203" s="264"/>
      <c r="AE203" s="264"/>
      <c r="AF203" s="264"/>
      <c r="AG203" s="264"/>
      <c r="AH203" s="264"/>
      <c r="AI203" s="264"/>
      <c r="AJ203" s="264"/>
      <c r="AK203" s="264"/>
      <c r="AL203" s="264"/>
      <c r="AM203" s="264"/>
      <c r="AN203" s="264"/>
      <c r="AO203" s="264"/>
      <c r="AP203" s="264"/>
      <c r="AQ203" s="264"/>
      <c r="AR203" s="264"/>
      <c r="AS203" s="264"/>
      <c r="AT203" s="264"/>
      <c r="AU203" s="264"/>
      <c r="AV203" s="264"/>
      <c r="AW203" s="264"/>
      <c r="AX203" s="264"/>
      <c r="AY203" s="264"/>
      <c r="AZ203" s="264"/>
      <c r="BA203" s="264"/>
    </row>
    <row r="204" spans="1:53" ht="57.6" customHeight="1" thickBot="1" x14ac:dyDescent="0.55000000000000004">
      <c r="B204" s="205" t="s">
        <v>9</v>
      </c>
      <c r="C204" s="205" t="s">
        <v>51</v>
      </c>
      <c r="D204" s="208" t="s">
        <v>52</v>
      </c>
      <c r="E204" s="463" t="s">
        <v>192</v>
      </c>
      <c r="F204" s="7" t="s">
        <v>193</v>
      </c>
      <c r="G204" s="7" t="s">
        <v>194</v>
      </c>
      <c r="H204" s="7" t="s">
        <v>195</v>
      </c>
      <c r="I204" s="7" t="s">
        <v>196</v>
      </c>
      <c r="J204" s="8" t="s">
        <v>197</v>
      </c>
      <c r="K204" s="73" t="s">
        <v>23</v>
      </c>
      <c r="L204" s="75" t="s">
        <v>21</v>
      </c>
      <c r="M204" s="74" t="s">
        <v>22</v>
      </c>
      <c r="N204" s="8" t="s">
        <v>24</v>
      </c>
    </row>
    <row r="205" spans="1:53" ht="23.1" customHeight="1" thickBot="1" x14ac:dyDescent="0.4">
      <c r="B205" s="591" t="s">
        <v>226</v>
      </c>
      <c r="C205" s="116" t="s">
        <v>205</v>
      </c>
      <c r="D205" s="117" t="s">
        <v>204</v>
      </c>
      <c r="E205" s="450">
        <f>SUM(E206:E207)/SUM(E151:E152)*100</f>
        <v>25</v>
      </c>
      <c r="F205" s="174">
        <f t="shared" ref="F205:N205" si="14">SUM(F206:F207)/SUM(F151:F152)*100</f>
        <v>21.428571428571427</v>
      </c>
      <c r="G205" s="174">
        <f t="shared" si="14"/>
        <v>21.428571428571427</v>
      </c>
      <c r="H205" s="174">
        <f t="shared" si="14"/>
        <v>31.818181818181817</v>
      </c>
      <c r="I205" s="174">
        <f t="shared" si="14"/>
        <v>31.818181818181817</v>
      </c>
      <c r="J205" s="170">
        <f t="shared" si="14"/>
        <v>31.818181818181817</v>
      </c>
      <c r="K205" s="299" t="e">
        <f t="shared" si="14"/>
        <v>#DIV/0!</v>
      </c>
      <c r="L205" s="297">
        <f t="shared" si="14"/>
        <v>31.818181818181817</v>
      </c>
      <c r="M205" s="297" t="e">
        <f t="shared" si="14"/>
        <v>#DIV/0!</v>
      </c>
      <c r="N205" s="172">
        <f t="shared" si="14"/>
        <v>31.818181818181817</v>
      </c>
    </row>
    <row r="206" spans="1:53" ht="15" customHeight="1" x14ac:dyDescent="0.35">
      <c r="B206" s="592"/>
      <c r="C206" s="615" t="s">
        <v>2</v>
      </c>
      <c r="D206" s="76" t="s">
        <v>0</v>
      </c>
      <c r="E206" s="488">
        <v>1</v>
      </c>
      <c r="F206" s="393">
        <v>1</v>
      </c>
      <c r="G206" s="393">
        <v>1</v>
      </c>
      <c r="H206" s="393">
        <v>4</v>
      </c>
      <c r="I206" s="393">
        <v>4</v>
      </c>
      <c r="J206" s="19">
        <v>4</v>
      </c>
      <c r="K206" s="55">
        <v>0</v>
      </c>
      <c r="L206" s="17">
        <v>4</v>
      </c>
      <c r="M206" s="18">
        <v>0</v>
      </c>
      <c r="N206" s="19">
        <v>4</v>
      </c>
    </row>
    <row r="207" spans="1:53" ht="15.75" customHeight="1" thickBot="1" x14ac:dyDescent="0.4">
      <c r="B207" s="592"/>
      <c r="C207" s="616"/>
      <c r="D207" s="77" t="s">
        <v>1</v>
      </c>
      <c r="E207" s="489">
        <v>2</v>
      </c>
      <c r="F207" s="391">
        <v>2</v>
      </c>
      <c r="G207" s="391">
        <v>2</v>
      </c>
      <c r="H207" s="391">
        <v>3</v>
      </c>
      <c r="I207" s="391">
        <v>3</v>
      </c>
      <c r="J207" s="61">
        <v>3</v>
      </c>
      <c r="K207" s="78">
        <v>0</v>
      </c>
      <c r="L207" s="25">
        <v>3</v>
      </c>
      <c r="M207" s="26">
        <v>0</v>
      </c>
      <c r="N207" s="27">
        <v>3</v>
      </c>
    </row>
    <row r="208" spans="1:53" ht="15.75" customHeight="1" x14ac:dyDescent="0.35">
      <c r="B208" s="592"/>
      <c r="C208" s="615" t="s">
        <v>25</v>
      </c>
      <c r="D208" s="79" t="s">
        <v>3</v>
      </c>
      <c r="E208" s="490">
        <v>0</v>
      </c>
      <c r="F208" s="393">
        <v>0</v>
      </c>
      <c r="G208" s="393">
        <v>0</v>
      </c>
      <c r="H208" s="393">
        <v>0</v>
      </c>
      <c r="I208" s="393">
        <v>0</v>
      </c>
      <c r="J208" s="32">
        <v>0</v>
      </c>
      <c r="K208" s="80">
        <v>0</v>
      </c>
      <c r="L208" s="31">
        <v>0</v>
      </c>
      <c r="M208" s="14">
        <v>0</v>
      </c>
      <c r="N208" s="32">
        <v>0</v>
      </c>
    </row>
    <row r="209" spans="2:14" ht="15.75" customHeight="1" x14ac:dyDescent="0.35">
      <c r="B209" s="592"/>
      <c r="C209" s="617"/>
      <c r="D209" s="105" t="s">
        <v>5</v>
      </c>
      <c r="E209" s="491">
        <v>2</v>
      </c>
      <c r="F209" s="395">
        <v>2</v>
      </c>
      <c r="G209" s="395">
        <v>2</v>
      </c>
      <c r="H209" s="395">
        <v>4</v>
      </c>
      <c r="I209" s="395">
        <v>4</v>
      </c>
      <c r="J209" s="39">
        <v>4</v>
      </c>
      <c r="K209" s="57">
        <v>0</v>
      </c>
      <c r="L209" s="38">
        <v>4</v>
      </c>
      <c r="M209" s="35">
        <v>0</v>
      </c>
      <c r="N209" s="39">
        <v>4</v>
      </c>
    </row>
    <row r="210" spans="2:14" ht="15.75" customHeight="1" x14ac:dyDescent="0.35">
      <c r="B210" s="592"/>
      <c r="C210" s="617"/>
      <c r="D210" s="105" t="s">
        <v>6</v>
      </c>
      <c r="E210" s="491">
        <v>1</v>
      </c>
      <c r="F210" s="395">
        <v>1</v>
      </c>
      <c r="G210" s="395">
        <v>1</v>
      </c>
      <c r="H210" s="395">
        <v>3</v>
      </c>
      <c r="I210" s="395">
        <v>3</v>
      </c>
      <c r="J210" s="39">
        <v>3</v>
      </c>
      <c r="K210" s="57">
        <v>0</v>
      </c>
      <c r="L210" s="38">
        <v>3</v>
      </c>
      <c r="M210" s="35">
        <v>0</v>
      </c>
      <c r="N210" s="39">
        <v>3</v>
      </c>
    </row>
    <row r="211" spans="2:14" ht="15.75" customHeight="1" thickBot="1" x14ac:dyDescent="0.4">
      <c r="B211" s="592"/>
      <c r="C211" s="616"/>
      <c r="D211" s="108" t="s">
        <v>4</v>
      </c>
      <c r="E211" s="492">
        <v>0</v>
      </c>
      <c r="F211" s="397">
        <v>0</v>
      </c>
      <c r="G211" s="397">
        <v>0</v>
      </c>
      <c r="H211" s="397">
        <v>0</v>
      </c>
      <c r="I211" s="397">
        <v>0</v>
      </c>
      <c r="J211" s="27">
        <v>0</v>
      </c>
      <c r="K211" s="83">
        <v>0</v>
      </c>
      <c r="L211" s="25">
        <v>0</v>
      </c>
      <c r="M211" s="26">
        <v>0</v>
      </c>
      <c r="N211" s="27">
        <v>0</v>
      </c>
    </row>
    <row r="212" spans="2:14" x14ac:dyDescent="0.35">
      <c r="B212" s="592"/>
      <c r="C212" s="615" t="s">
        <v>26</v>
      </c>
      <c r="D212" s="84" t="s">
        <v>7</v>
      </c>
      <c r="E212" s="488">
        <v>0</v>
      </c>
      <c r="F212" s="389">
        <v>0</v>
      </c>
      <c r="G212" s="389">
        <v>0</v>
      </c>
      <c r="H212" s="389">
        <v>0</v>
      </c>
      <c r="I212" s="389">
        <v>0</v>
      </c>
      <c r="J212" s="19">
        <v>0</v>
      </c>
      <c r="K212" s="55">
        <v>0</v>
      </c>
      <c r="L212" s="17">
        <v>0</v>
      </c>
      <c r="M212" s="18">
        <v>0</v>
      </c>
      <c r="N212" s="19">
        <v>0</v>
      </c>
    </row>
    <row r="213" spans="2:14" ht="16.5" customHeight="1" thickBot="1" x14ac:dyDescent="0.4">
      <c r="B213" s="592"/>
      <c r="C213" s="616"/>
      <c r="D213" s="85" t="s">
        <v>8</v>
      </c>
      <c r="E213" s="492">
        <v>3</v>
      </c>
      <c r="F213" s="397">
        <v>3</v>
      </c>
      <c r="G213" s="397">
        <v>3</v>
      </c>
      <c r="H213" s="397">
        <v>7</v>
      </c>
      <c r="I213" s="397">
        <v>7</v>
      </c>
      <c r="J213" s="27">
        <v>7</v>
      </c>
      <c r="K213" s="83">
        <v>0</v>
      </c>
      <c r="L213" s="25">
        <v>7</v>
      </c>
      <c r="M213" s="26">
        <v>0</v>
      </c>
      <c r="N213" s="27">
        <v>7</v>
      </c>
    </row>
    <row r="214" spans="2:14" ht="16.5" customHeight="1" x14ac:dyDescent="0.35">
      <c r="B214" s="592"/>
      <c r="C214" s="618" t="s">
        <v>62</v>
      </c>
      <c r="D214" s="86" t="s">
        <v>29</v>
      </c>
      <c r="E214" s="488">
        <v>0</v>
      </c>
      <c r="F214" s="389">
        <v>0</v>
      </c>
      <c r="G214" s="389">
        <v>0</v>
      </c>
      <c r="H214" s="389">
        <v>0</v>
      </c>
      <c r="I214" s="389">
        <v>0</v>
      </c>
      <c r="J214" s="19">
        <v>0</v>
      </c>
      <c r="K214" s="55">
        <v>0</v>
      </c>
      <c r="L214" s="17">
        <v>0</v>
      </c>
      <c r="M214" s="18">
        <v>0</v>
      </c>
      <c r="N214" s="19">
        <v>0</v>
      </c>
    </row>
    <row r="215" spans="2:14" ht="17.25" customHeight="1" thickBot="1" x14ac:dyDescent="0.4">
      <c r="B215" s="592"/>
      <c r="C215" s="619"/>
      <c r="D215" s="85" t="s">
        <v>30</v>
      </c>
      <c r="E215" s="492">
        <v>3</v>
      </c>
      <c r="F215" s="397">
        <v>3</v>
      </c>
      <c r="G215" s="397">
        <v>3</v>
      </c>
      <c r="H215" s="397">
        <v>7</v>
      </c>
      <c r="I215" s="397">
        <v>7</v>
      </c>
      <c r="J215" s="27">
        <v>7</v>
      </c>
      <c r="K215" s="83">
        <v>0</v>
      </c>
      <c r="L215" s="25">
        <v>7</v>
      </c>
      <c r="M215" s="26">
        <v>0</v>
      </c>
      <c r="N215" s="27">
        <v>7</v>
      </c>
    </row>
    <row r="216" spans="2:14" ht="18" customHeight="1" x14ac:dyDescent="0.35">
      <c r="B216" s="592"/>
      <c r="C216" s="615" t="s">
        <v>27</v>
      </c>
      <c r="D216" s="86" t="s">
        <v>31</v>
      </c>
      <c r="E216" s="488">
        <v>0</v>
      </c>
      <c r="F216" s="389">
        <v>0</v>
      </c>
      <c r="G216" s="389">
        <v>0</v>
      </c>
      <c r="H216" s="389">
        <v>0</v>
      </c>
      <c r="I216" s="389">
        <v>0</v>
      </c>
      <c r="J216" s="19">
        <v>0</v>
      </c>
      <c r="K216" s="55">
        <v>0</v>
      </c>
      <c r="L216" s="17">
        <v>0</v>
      </c>
      <c r="M216" s="18">
        <v>0</v>
      </c>
      <c r="N216" s="19">
        <v>0</v>
      </c>
    </row>
    <row r="217" spans="2:14" ht="17.25" customHeight="1" x14ac:dyDescent="0.35">
      <c r="B217" s="592"/>
      <c r="C217" s="617"/>
      <c r="D217" s="87" t="s">
        <v>32</v>
      </c>
      <c r="E217" s="491">
        <v>0</v>
      </c>
      <c r="F217" s="395">
        <v>0</v>
      </c>
      <c r="G217" s="395">
        <v>0</v>
      </c>
      <c r="H217" s="395">
        <v>0</v>
      </c>
      <c r="I217" s="395">
        <v>0</v>
      </c>
      <c r="J217" s="39">
        <v>0</v>
      </c>
      <c r="K217" s="57">
        <v>0</v>
      </c>
      <c r="L217" s="38">
        <v>0</v>
      </c>
      <c r="M217" s="35">
        <v>0</v>
      </c>
      <c r="N217" s="39">
        <v>0</v>
      </c>
    </row>
    <row r="218" spans="2:14" ht="13.9" thickBot="1" x14ac:dyDescent="0.4">
      <c r="B218" s="592"/>
      <c r="C218" s="619"/>
      <c r="D218" s="88" t="s">
        <v>33</v>
      </c>
      <c r="E218" s="492">
        <v>0</v>
      </c>
      <c r="F218" s="397">
        <v>0</v>
      </c>
      <c r="G218" s="397">
        <v>0</v>
      </c>
      <c r="H218" s="397">
        <v>0</v>
      </c>
      <c r="I218" s="397">
        <v>0</v>
      </c>
      <c r="J218" s="27">
        <v>0</v>
      </c>
      <c r="K218" s="83">
        <v>0</v>
      </c>
      <c r="L218" s="25">
        <v>0</v>
      </c>
      <c r="M218" s="26">
        <v>0</v>
      </c>
      <c r="N218" s="27">
        <v>0</v>
      </c>
    </row>
    <row r="219" spans="2:14" x14ac:dyDescent="0.35">
      <c r="B219" s="592"/>
      <c r="C219" s="615" t="s">
        <v>28</v>
      </c>
      <c r="D219" s="89" t="s">
        <v>34</v>
      </c>
      <c r="E219" s="493">
        <v>0</v>
      </c>
      <c r="F219" s="389">
        <v>0</v>
      </c>
      <c r="G219" s="389">
        <v>0</v>
      </c>
      <c r="H219" s="389">
        <v>0</v>
      </c>
      <c r="I219" s="389">
        <v>0</v>
      </c>
      <c r="J219" s="19">
        <v>0</v>
      </c>
      <c r="K219" s="55">
        <v>0</v>
      </c>
      <c r="L219" s="17">
        <v>0</v>
      </c>
      <c r="M219" s="18">
        <v>0</v>
      </c>
      <c r="N219" s="19">
        <v>0</v>
      </c>
    </row>
    <row r="220" spans="2:14" x14ac:dyDescent="0.35">
      <c r="B220" s="592"/>
      <c r="C220" s="617"/>
      <c r="D220" s="90" t="s">
        <v>36</v>
      </c>
      <c r="E220" s="494">
        <v>0</v>
      </c>
      <c r="F220" s="395">
        <v>0</v>
      </c>
      <c r="G220" s="395">
        <v>0</v>
      </c>
      <c r="H220" s="395">
        <v>0</v>
      </c>
      <c r="I220" s="395">
        <v>0</v>
      </c>
      <c r="J220" s="39">
        <v>0</v>
      </c>
      <c r="K220" s="57">
        <v>0</v>
      </c>
      <c r="L220" s="38">
        <v>0</v>
      </c>
      <c r="M220" s="35">
        <v>0</v>
      </c>
      <c r="N220" s="39">
        <v>0</v>
      </c>
    </row>
    <row r="221" spans="2:14" x14ac:dyDescent="0.35">
      <c r="B221" s="592"/>
      <c r="C221" s="617"/>
      <c r="D221" s="90" t="s">
        <v>35</v>
      </c>
      <c r="E221" s="494">
        <v>0</v>
      </c>
      <c r="F221" s="395">
        <v>0</v>
      </c>
      <c r="G221" s="395">
        <v>0</v>
      </c>
      <c r="H221" s="395">
        <v>0</v>
      </c>
      <c r="I221" s="395">
        <v>0</v>
      </c>
      <c r="J221" s="39">
        <v>0</v>
      </c>
      <c r="K221" s="57">
        <v>0</v>
      </c>
      <c r="L221" s="38">
        <v>0</v>
      </c>
      <c r="M221" s="35">
        <v>0</v>
      </c>
      <c r="N221" s="39">
        <v>0</v>
      </c>
    </row>
    <row r="222" spans="2:14" ht="15.75" customHeight="1" thickBot="1" x14ac:dyDescent="0.4">
      <c r="B222" s="592"/>
      <c r="C222" s="619"/>
      <c r="D222" s="88" t="s">
        <v>37</v>
      </c>
      <c r="E222" s="492">
        <v>0</v>
      </c>
      <c r="F222" s="397">
        <v>0</v>
      </c>
      <c r="G222" s="397">
        <v>0</v>
      </c>
      <c r="H222" s="397">
        <v>0</v>
      </c>
      <c r="I222" s="397">
        <v>0</v>
      </c>
      <c r="J222" s="27">
        <v>0</v>
      </c>
      <c r="K222" s="83">
        <v>0</v>
      </c>
      <c r="L222" s="25">
        <v>0</v>
      </c>
      <c r="M222" s="26">
        <v>0</v>
      </c>
      <c r="N222" s="27">
        <v>0</v>
      </c>
    </row>
    <row r="223" spans="2:14" x14ac:dyDescent="0.35">
      <c r="B223" s="592"/>
      <c r="C223" s="615" t="s">
        <v>85</v>
      </c>
      <c r="D223" s="89" t="s">
        <v>72</v>
      </c>
      <c r="E223" s="493">
        <v>0</v>
      </c>
      <c r="F223" s="389">
        <v>0</v>
      </c>
      <c r="G223" s="389">
        <v>0</v>
      </c>
      <c r="H223" s="389">
        <v>0</v>
      </c>
      <c r="I223" s="389">
        <v>0</v>
      </c>
      <c r="J223" s="19">
        <v>0</v>
      </c>
      <c r="K223" s="55">
        <v>0</v>
      </c>
      <c r="L223" s="17">
        <v>0</v>
      </c>
      <c r="M223" s="18">
        <v>0</v>
      </c>
      <c r="N223" s="19">
        <v>0</v>
      </c>
    </row>
    <row r="224" spans="2:14" x14ac:dyDescent="0.35">
      <c r="B224" s="592"/>
      <c r="C224" s="617"/>
      <c r="D224" s="90" t="s">
        <v>175</v>
      </c>
      <c r="E224" s="494">
        <v>3</v>
      </c>
      <c r="F224" s="395">
        <v>3</v>
      </c>
      <c r="G224" s="395">
        <v>3</v>
      </c>
      <c r="H224" s="395">
        <v>7</v>
      </c>
      <c r="I224" s="395">
        <v>7</v>
      </c>
      <c r="J224" s="39">
        <v>7</v>
      </c>
      <c r="K224" s="57">
        <v>0</v>
      </c>
      <c r="L224" s="38">
        <v>7</v>
      </c>
      <c r="M224" s="35">
        <v>0</v>
      </c>
      <c r="N224" s="39">
        <v>7</v>
      </c>
    </row>
    <row r="225" spans="1:53" x14ac:dyDescent="0.35">
      <c r="B225" s="592"/>
      <c r="C225" s="617"/>
      <c r="D225" s="90" t="s">
        <v>176</v>
      </c>
      <c r="E225" s="494">
        <v>0</v>
      </c>
      <c r="F225" s="395">
        <v>0</v>
      </c>
      <c r="G225" s="395">
        <v>0</v>
      </c>
      <c r="H225" s="395">
        <v>0</v>
      </c>
      <c r="I225" s="395">
        <v>0</v>
      </c>
      <c r="J225" s="39">
        <v>0</v>
      </c>
      <c r="K225" s="57">
        <v>0</v>
      </c>
      <c r="L225" s="38">
        <v>0</v>
      </c>
      <c r="M225" s="35">
        <v>0</v>
      </c>
      <c r="N225" s="39">
        <v>0</v>
      </c>
    </row>
    <row r="226" spans="1:53" ht="19.5" customHeight="1" thickBot="1" x14ac:dyDescent="0.4">
      <c r="B226" s="592"/>
      <c r="C226" s="619"/>
      <c r="D226" s="91" t="s">
        <v>177</v>
      </c>
      <c r="E226" s="492">
        <v>0</v>
      </c>
      <c r="F226" s="397">
        <v>0</v>
      </c>
      <c r="G226" s="397">
        <v>0</v>
      </c>
      <c r="H226" s="397">
        <v>0</v>
      </c>
      <c r="I226" s="397">
        <v>0</v>
      </c>
      <c r="J226" s="27">
        <v>0</v>
      </c>
      <c r="K226" s="83">
        <v>0</v>
      </c>
      <c r="L226" s="25">
        <v>0</v>
      </c>
      <c r="M226" s="26">
        <v>0</v>
      </c>
      <c r="N226" s="27">
        <v>0</v>
      </c>
    </row>
    <row r="227" spans="1:53" ht="15.75" customHeight="1" x14ac:dyDescent="0.35">
      <c r="B227" s="592"/>
      <c r="C227" s="615" t="s">
        <v>81</v>
      </c>
      <c r="D227" s="86" t="s">
        <v>82</v>
      </c>
      <c r="E227" s="408">
        <v>0</v>
      </c>
      <c r="F227" s="416">
        <v>0</v>
      </c>
      <c r="G227" s="416">
        <v>0</v>
      </c>
      <c r="H227" s="414">
        <v>0</v>
      </c>
      <c r="I227" s="414">
        <v>0</v>
      </c>
      <c r="J227" s="417">
        <v>0</v>
      </c>
      <c r="K227" s="418">
        <v>0</v>
      </c>
      <c r="L227" s="410">
        <v>0</v>
      </c>
      <c r="M227" s="414">
        <v>0</v>
      </c>
      <c r="N227" s="417">
        <v>0</v>
      </c>
    </row>
    <row r="228" spans="1:53" ht="16.5" customHeight="1" x14ac:dyDescent="0.35">
      <c r="B228" s="592"/>
      <c r="C228" s="621"/>
      <c r="D228" s="90" t="s">
        <v>83</v>
      </c>
      <c r="E228" s="408">
        <v>0</v>
      </c>
      <c r="F228" s="416">
        <v>0</v>
      </c>
      <c r="G228" s="416">
        <v>0</v>
      </c>
      <c r="H228" s="414">
        <v>0</v>
      </c>
      <c r="I228" s="414">
        <v>0</v>
      </c>
      <c r="J228" s="417">
        <v>0</v>
      </c>
      <c r="K228" s="418">
        <v>0</v>
      </c>
      <c r="L228" s="410">
        <v>0</v>
      </c>
      <c r="M228" s="414">
        <v>0</v>
      </c>
      <c r="N228" s="417">
        <v>0</v>
      </c>
    </row>
    <row r="229" spans="1:53" ht="19.5" customHeight="1" thickBot="1" x14ac:dyDescent="0.4">
      <c r="B229" s="593"/>
      <c r="C229" s="616"/>
      <c r="D229" s="88" t="s">
        <v>84</v>
      </c>
      <c r="E229" s="464">
        <v>3</v>
      </c>
      <c r="F229" s="401">
        <v>3</v>
      </c>
      <c r="G229" s="401">
        <v>3</v>
      </c>
      <c r="H229" s="402">
        <v>7</v>
      </c>
      <c r="I229" s="402">
        <v>7</v>
      </c>
      <c r="J229" s="403">
        <v>7</v>
      </c>
      <c r="K229" s="404">
        <v>0</v>
      </c>
      <c r="L229" s="411">
        <v>7</v>
      </c>
      <c r="M229" s="402">
        <v>0</v>
      </c>
      <c r="N229" s="403">
        <v>7</v>
      </c>
    </row>
    <row r="230" spans="1:53" s="270" customFormat="1" ht="12" customHeight="1" thickBot="1" x14ac:dyDescent="0.4">
      <c r="A230" s="264"/>
      <c r="B230" s="266"/>
      <c r="C230" s="267"/>
      <c r="D230" s="267"/>
      <c r="E230" s="268"/>
      <c r="F230" s="268"/>
      <c r="G230" s="268"/>
      <c r="H230" s="268"/>
      <c r="I230" s="268"/>
      <c r="J230" s="268"/>
      <c r="K230" s="268"/>
      <c r="L230" s="269"/>
      <c r="M230" s="268"/>
      <c r="N230" s="268"/>
      <c r="O230" s="264"/>
      <c r="P230" s="264"/>
      <c r="Q230" s="264"/>
      <c r="R230" s="264"/>
      <c r="S230" s="264"/>
      <c r="T230" s="264"/>
      <c r="U230" s="264"/>
      <c r="V230" s="264"/>
      <c r="W230" s="264"/>
      <c r="X230" s="264"/>
      <c r="Y230" s="264"/>
      <c r="Z230" s="264"/>
      <c r="AA230" s="264"/>
      <c r="AB230" s="264"/>
      <c r="AC230" s="264"/>
      <c r="AD230" s="264"/>
      <c r="AE230" s="264"/>
      <c r="AF230" s="264"/>
      <c r="AG230" s="264"/>
      <c r="AH230" s="264"/>
      <c r="AI230" s="264"/>
      <c r="AJ230" s="264"/>
      <c r="AK230" s="264"/>
      <c r="AL230" s="264"/>
      <c r="AM230" s="264"/>
      <c r="AN230" s="264"/>
      <c r="AO230" s="264"/>
      <c r="AP230" s="264"/>
      <c r="AQ230" s="264"/>
      <c r="AR230" s="264"/>
      <c r="AS230" s="264"/>
      <c r="AT230" s="264"/>
      <c r="AU230" s="264"/>
      <c r="AV230" s="264"/>
      <c r="AW230" s="264"/>
      <c r="AX230" s="264"/>
      <c r="AY230" s="264"/>
      <c r="AZ230" s="264"/>
      <c r="BA230" s="264"/>
    </row>
    <row r="231" spans="1:53" ht="60.6" customHeight="1" thickBot="1" x14ac:dyDescent="0.6">
      <c r="B231" s="567" t="s">
        <v>9</v>
      </c>
      <c r="C231" s="567" t="s">
        <v>51</v>
      </c>
      <c r="D231" s="568" t="s">
        <v>52</v>
      </c>
      <c r="E231" s="463" t="s">
        <v>192</v>
      </c>
      <c r="F231" s="7" t="s">
        <v>193</v>
      </c>
      <c r="G231" s="7" t="s">
        <v>194</v>
      </c>
      <c r="H231" s="7" t="s">
        <v>195</v>
      </c>
      <c r="I231" s="7" t="s">
        <v>196</v>
      </c>
      <c r="J231" s="8" t="s">
        <v>197</v>
      </c>
      <c r="K231" s="73" t="s">
        <v>23</v>
      </c>
      <c r="L231" s="75" t="s">
        <v>21</v>
      </c>
      <c r="M231" s="74" t="s">
        <v>22</v>
      </c>
      <c r="N231" s="8" t="s">
        <v>24</v>
      </c>
    </row>
    <row r="232" spans="1:53" ht="24.6" customHeight="1" thickBot="1" x14ac:dyDescent="0.4">
      <c r="B232" s="591" t="s">
        <v>227</v>
      </c>
      <c r="C232" s="116" t="s">
        <v>205</v>
      </c>
      <c r="D232" s="117" t="s">
        <v>204</v>
      </c>
      <c r="E232" s="173">
        <f>SUM(E233:E234)/SUM(E151:E152)*100</f>
        <v>0</v>
      </c>
      <c r="F232" s="96">
        <f t="shared" ref="F232:N232" si="15">SUM(F233:F234)/SUM(F151:F152)*100</f>
        <v>0</v>
      </c>
      <c r="G232" s="96">
        <f t="shared" si="15"/>
        <v>0</v>
      </c>
      <c r="H232" s="96">
        <f t="shared" si="15"/>
        <v>0</v>
      </c>
      <c r="I232" s="96">
        <f t="shared" si="15"/>
        <v>0</v>
      </c>
      <c r="J232" s="379">
        <f t="shared" si="15"/>
        <v>0</v>
      </c>
      <c r="K232" s="495" t="e">
        <f t="shared" si="15"/>
        <v>#DIV/0!</v>
      </c>
      <c r="L232" s="271">
        <f t="shared" si="15"/>
        <v>0</v>
      </c>
      <c r="M232" s="271" t="e">
        <f t="shared" si="15"/>
        <v>#DIV/0!</v>
      </c>
      <c r="N232" s="312">
        <f t="shared" si="15"/>
        <v>0</v>
      </c>
    </row>
    <row r="233" spans="1:53" ht="15" customHeight="1" x14ac:dyDescent="0.35">
      <c r="B233" s="592"/>
      <c r="C233" s="615" t="s">
        <v>2</v>
      </c>
      <c r="D233" s="76" t="s">
        <v>0</v>
      </c>
      <c r="E233" s="388">
        <v>0</v>
      </c>
      <c r="F233" s="389">
        <v>0</v>
      </c>
      <c r="G233" s="389">
        <v>0</v>
      </c>
      <c r="H233" s="18">
        <v>0</v>
      </c>
      <c r="I233" s="18">
        <v>0</v>
      </c>
      <c r="J233" s="19">
        <v>0</v>
      </c>
      <c r="K233" s="55">
        <v>0</v>
      </c>
      <c r="L233" s="17">
        <v>0</v>
      </c>
      <c r="M233" s="18">
        <v>0</v>
      </c>
      <c r="N233" s="19">
        <v>0</v>
      </c>
    </row>
    <row r="234" spans="1:53" ht="15.75" customHeight="1" thickBot="1" x14ac:dyDescent="0.4">
      <c r="B234" s="592"/>
      <c r="C234" s="616"/>
      <c r="D234" s="77" t="s">
        <v>1</v>
      </c>
      <c r="E234" s="390">
        <v>0</v>
      </c>
      <c r="F234" s="391">
        <v>0</v>
      </c>
      <c r="G234" s="391">
        <v>0</v>
      </c>
      <c r="H234" s="22">
        <v>0</v>
      </c>
      <c r="I234" s="22">
        <v>0</v>
      </c>
      <c r="J234" s="61">
        <v>0</v>
      </c>
      <c r="K234" s="78">
        <v>0</v>
      </c>
      <c r="L234" s="25">
        <v>0</v>
      </c>
      <c r="M234" s="26">
        <v>0</v>
      </c>
      <c r="N234" s="27">
        <v>0</v>
      </c>
    </row>
    <row r="235" spans="1:53" ht="15.75" customHeight="1" x14ac:dyDescent="0.35">
      <c r="B235" s="592"/>
      <c r="C235" s="615" t="s">
        <v>25</v>
      </c>
      <c r="D235" s="79" t="s">
        <v>3</v>
      </c>
      <c r="E235" s="392">
        <v>0</v>
      </c>
      <c r="F235" s="393">
        <v>0</v>
      </c>
      <c r="G235" s="393">
        <v>0</v>
      </c>
      <c r="H235" s="14">
        <v>0</v>
      </c>
      <c r="I235" s="14">
        <v>0</v>
      </c>
      <c r="J235" s="32">
        <v>0</v>
      </c>
      <c r="K235" s="80">
        <v>0</v>
      </c>
      <c r="L235" s="31">
        <v>0</v>
      </c>
      <c r="M235" s="14">
        <v>0</v>
      </c>
      <c r="N235" s="32">
        <v>0</v>
      </c>
    </row>
    <row r="236" spans="1:53" ht="15.75" customHeight="1" x14ac:dyDescent="0.35">
      <c r="B236" s="592"/>
      <c r="C236" s="617"/>
      <c r="D236" s="105" t="s">
        <v>5</v>
      </c>
      <c r="E236" s="394">
        <v>0</v>
      </c>
      <c r="F236" s="395">
        <v>0</v>
      </c>
      <c r="G236" s="395">
        <v>0</v>
      </c>
      <c r="H236" s="35">
        <v>0</v>
      </c>
      <c r="I236" s="35">
        <v>0</v>
      </c>
      <c r="J236" s="39">
        <v>0</v>
      </c>
      <c r="K236" s="57">
        <v>0</v>
      </c>
      <c r="L236" s="38">
        <v>0</v>
      </c>
      <c r="M236" s="35">
        <v>0</v>
      </c>
      <c r="N236" s="39">
        <v>0</v>
      </c>
    </row>
    <row r="237" spans="1:53" ht="15.75" customHeight="1" x14ac:dyDescent="0.35">
      <c r="B237" s="592"/>
      <c r="C237" s="617"/>
      <c r="D237" s="105" t="s">
        <v>6</v>
      </c>
      <c r="E237" s="394">
        <v>0</v>
      </c>
      <c r="F237" s="395">
        <v>0</v>
      </c>
      <c r="G237" s="395">
        <v>0</v>
      </c>
      <c r="H237" s="35">
        <v>0</v>
      </c>
      <c r="I237" s="35">
        <v>0</v>
      </c>
      <c r="J237" s="39">
        <v>0</v>
      </c>
      <c r="K237" s="57">
        <v>0</v>
      </c>
      <c r="L237" s="38">
        <v>0</v>
      </c>
      <c r="M237" s="35">
        <v>0</v>
      </c>
      <c r="N237" s="39">
        <v>0</v>
      </c>
    </row>
    <row r="238" spans="1:53" ht="15.75" customHeight="1" thickBot="1" x14ac:dyDescent="0.4">
      <c r="B238" s="592"/>
      <c r="C238" s="616"/>
      <c r="D238" s="108" t="s">
        <v>4</v>
      </c>
      <c r="E238" s="396">
        <v>0</v>
      </c>
      <c r="F238" s="397">
        <v>0</v>
      </c>
      <c r="G238" s="397">
        <v>0</v>
      </c>
      <c r="H238" s="26">
        <v>0</v>
      </c>
      <c r="I238" s="26">
        <v>0</v>
      </c>
      <c r="J238" s="27">
        <v>0</v>
      </c>
      <c r="K238" s="83">
        <v>0</v>
      </c>
      <c r="L238" s="25">
        <v>0</v>
      </c>
      <c r="M238" s="26">
        <v>0</v>
      </c>
      <c r="N238" s="27">
        <v>0</v>
      </c>
    </row>
    <row r="239" spans="1:53" x14ac:dyDescent="0.35">
      <c r="B239" s="592"/>
      <c r="C239" s="615" t="s">
        <v>26</v>
      </c>
      <c r="D239" s="84" t="s">
        <v>7</v>
      </c>
      <c r="E239" s="388">
        <v>0</v>
      </c>
      <c r="F239" s="389">
        <v>0</v>
      </c>
      <c r="G239" s="389">
        <v>0</v>
      </c>
      <c r="H239" s="18">
        <v>0</v>
      </c>
      <c r="I239" s="18">
        <v>0</v>
      </c>
      <c r="J239" s="19">
        <v>0</v>
      </c>
      <c r="K239" s="55">
        <v>0</v>
      </c>
      <c r="L239" s="17">
        <v>0</v>
      </c>
      <c r="M239" s="18">
        <v>0</v>
      </c>
      <c r="N239" s="19">
        <v>0</v>
      </c>
    </row>
    <row r="240" spans="1:53" ht="16.5" customHeight="1" thickBot="1" x14ac:dyDescent="0.4">
      <c r="B240" s="592"/>
      <c r="C240" s="616"/>
      <c r="D240" s="85" t="s">
        <v>8</v>
      </c>
      <c r="E240" s="396">
        <v>0</v>
      </c>
      <c r="F240" s="397">
        <v>0</v>
      </c>
      <c r="G240" s="397">
        <v>0</v>
      </c>
      <c r="H240" s="26">
        <v>0</v>
      </c>
      <c r="I240" s="26">
        <v>0</v>
      </c>
      <c r="J240" s="27">
        <v>0</v>
      </c>
      <c r="K240" s="83">
        <v>0</v>
      </c>
      <c r="L240" s="25">
        <v>0</v>
      </c>
      <c r="M240" s="26">
        <v>0</v>
      </c>
      <c r="N240" s="27">
        <v>0</v>
      </c>
    </row>
    <row r="241" spans="1:53" ht="16.5" customHeight="1" x14ac:dyDescent="0.35">
      <c r="B241" s="592"/>
      <c r="C241" s="618" t="s">
        <v>62</v>
      </c>
      <c r="D241" s="86" t="s">
        <v>29</v>
      </c>
      <c r="E241" s="388">
        <v>0</v>
      </c>
      <c r="F241" s="389">
        <v>0</v>
      </c>
      <c r="G241" s="389">
        <v>0</v>
      </c>
      <c r="H241" s="18">
        <v>0</v>
      </c>
      <c r="I241" s="18">
        <v>0</v>
      </c>
      <c r="J241" s="19">
        <v>0</v>
      </c>
      <c r="K241" s="55">
        <v>0</v>
      </c>
      <c r="L241" s="17">
        <v>0</v>
      </c>
      <c r="M241" s="18">
        <v>0</v>
      </c>
      <c r="N241" s="19">
        <v>0</v>
      </c>
    </row>
    <row r="242" spans="1:53" ht="18" customHeight="1" thickBot="1" x14ac:dyDescent="0.4">
      <c r="B242" s="592"/>
      <c r="C242" s="619"/>
      <c r="D242" s="85" t="s">
        <v>30</v>
      </c>
      <c r="E242" s="396">
        <v>0</v>
      </c>
      <c r="F242" s="397">
        <v>0</v>
      </c>
      <c r="G242" s="397">
        <v>0</v>
      </c>
      <c r="H242" s="26">
        <v>0</v>
      </c>
      <c r="I242" s="26">
        <v>0</v>
      </c>
      <c r="J242" s="27">
        <v>0</v>
      </c>
      <c r="K242" s="83">
        <v>0</v>
      </c>
      <c r="L242" s="25">
        <v>0</v>
      </c>
      <c r="M242" s="26">
        <v>0</v>
      </c>
      <c r="N242" s="27">
        <v>0</v>
      </c>
    </row>
    <row r="243" spans="1:53" ht="18" customHeight="1" x14ac:dyDescent="0.35">
      <c r="B243" s="592"/>
      <c r="C243" s="615" t="s">
        <v>27</v>
      </c>
      <c r="D243" s="86" t="s">
        <v>31</v>
      </c>
      <c r="E243" s="388">
        <v>0</v>
      </c>
      <c r="F243" s="389">
        <v>0</v>
      </c>
      <c r="G243" s="389">
        <v>0</v>
      </c>
      <c r="H243" s="18">
        <v>0</v>
      </c>
      <c r="I243" s="18">
        <v>0</v>
      </c>
      <c r="J243" s="19">
        <v>0</v>
      </c>
      <c r="K243" s="55">
        <v>0</v>
      </c>
      <c r="L243" s="17">
        <v>0</v>
      </c>
      <c r="M243" s="18">
        <v>0</v>
      </c>
      <c r="N243" s="19">
        <v>0</v>
      </c>
    </row>
    <row r="244" spans="1:53" ht="15.75" customHeight="1" x14ac:dyDescent="0.35">
      <c r="B244" s="592"/>
      <c r="C244" s="617"/>
      <c r="D244" s="87" t="s">
        <v>32</v>
      </c>
      <c r="E244" s="394">
        <v>0</v>
      </c>
      <c r="F244" s="395">
        <v>0</v>
      </c>
      <c r="G244" s="395">
        <v>0</v>
      </c>
      <c r="H244" s="35">
        <v>0</v>
      </c>
      <c r="I244" s="35">
        <v>0</v>
      </c>
      <c r="J244" s="39">
        <v>0</v>
      </c>
      <c r="K244" s="57">
        <v>0</v>
      </c>
      <c r="L244" s="38">
        <v>0</v>
      </c>
      <c r="M244" s="35">
        <v>0</v>
      </c>
      <c r="N244" s="39">
        <v>0</v>
      </c>
    </row>
    <row r="245" spans="1:53" ht="13.9" thickBot="1" x14ac:dyDescent="0.4">
      <c r="B245" s="592"/>
      <c r="C245" s="619"/>
      <c r="D245" s="88" t="s">
        <v>33</v>
      </c>
      <c r="E245" s="396">
        <v>0</v>
      </c>
      <c r="F245" s="397">
        <v>0</v>
      </c>
      <c r="G245" s="397">
        <v>0</v>
      </c>
      <c r="H245" s="26">
        <v>0</v>
      </c>
      <c r="I245" s="26">
        <v>0</v>
      </c>
      <c r="J245" s="27">
        <v>0</v>
      </c>
      <c r="K245" s="83">
        <v>0</v>
      </c>
      <c r="L245" s="25">
        <v>0</v>
      </c>
      <c r="M245" s="26">
        <v>0</v>
      </c>
      <c r="N245" s="27">
        <v>0</v>
      </c>
    </row>
    <row r="246" spans="1:53" x14ac:dyDescent="0.35">
      <c r="B246" s="592"/>
      <c r="C246" s="615" t="s">
        <v>28</v>
      </c>
      <c r="D246" s="89" t="s">
        <v>34</v>
      </c>
      <c r="E246" s="398">
        <v>0</v>
      </c>
      <c r="F246" s="389">
        <v>0</v>
      </c>
      <c r="G246" s="389">
        <v>0</v>
      </c>
      <c r="H246" s="18">
        <v>0</v>
      </c>
      <c r="I246" s="18">
        <v>0</v>
      </c>
      <c r="J246" s="19">
        <v>0</v>
      </c>
      <c r="K246" s="55">
        <v>0</v>
      </c>
      <c r="L246" s="17">
        <v>0</v>
      </c>
      <c r="M246" s="18">
        <v>0</v>
      </c>
      <c r="N246" s="19">
        <v>0</v>
      </c>
    </row>
    <row r="247" spans="1:53" x14ac:dyDescent="0.35">
      <c r="B247" s="592"/>
      <c r="C247" s="617"/>
      <c r="D247" s="90" t="s">
        <v>36</v>
      </c>
      <c r="E247" s="399">
        <v>0</v>
      </c>
      <c r="F247" s="395">
        <v>0</v>
      </c>
      <c r="G247" s="395">
        <v>0</v>
      </c>
      <c r="H247" s="35">
        <v>0</v>
      </c>
      <c r="I247" s="35">
        <v>0</v>
      </c>
      <c r="J247" s="39">
        <v>0</v>
      </c>
      <c r="K247" s="57">
        <v>0</v>
      </c>
      <c r="L247" s="38">
        <v>0</v>
      </c>
      <c r="M247" s="35">
        <v>0</v>
      </c>
      <c r="N247" s="39">
        <v>0</v>
      </c>
    </row>
    <row r="248" spans="1:53" x14ac:dyDescent="0.35">
      <c r="B248" s="592"/>
      <c r="C248" s="617"/>
      <c r="D248" s="90" t="s">
        <v>35</v>
      </c>
      <c r="E248" s="399">
        <v>0</v>
      </c>
      <c r="F248" s="395">
        <v>0</v>
      </c>
      <c r="G248" s="395">
        <v>0</v>
      </c>
      <c r="H248" s="35">
        <v>0</v>
      </c>
      <c r="I248" s="35">
        <v>0</v>
      </c>
      <c r="J248" s="39">
        <v>0</v>
      </c>
      <c r="K248" s="57">
        <v>0</v>
      </c>
      <c r="L248" s="38">
        <v>0</v>
      </c>
      <c r="M248" s="35">
        <v>0</v>
      </c>
      <c r="N248" s="39">
        <v>0</v>
      </c>
    </row>
    <row r="249" spans="1:53" ht="19.5" customHeight="1" thickBot="1" x14ac:dyDescent="0.4">
      <c r="B249" s="592"/>
      <c r="C249" s="619"/>
      <c r="D249" s="88" t="s">
        <v>37</v>
      </c>
      <c r="E249" s="396">
        <v>0</v>
      </c>
      <c r="F249" s="397">
        <v>0</v>
      </c>
      <c r="G249" s="397">
        <v>0</v>
      </c>
      <c r="H249" s="26">
        <v>0</v>
      </c>
      <c r="I249" s="26">
        <v>0</v>
      </c>
      <c r="J249" s="27">
        <v>0</v>
      </c>
      <c r="K249" s="83">
        <v>0</v>
      </c>
      <c r="L249" s="25">
        <v>0</v>
      </c>
      <c r="M249" s="26">
        <v>0</v>
      </c>
      <c r="N249" s="27">
        <v>0</v>
      </c>
    </row>
    <row r="250" spans="1:53" x14ac:dyDescent="0.35">
      <c r="B250" s="592"/>
      <c r="C250" s="615" t="s">
        <v>85</v>
      </c>
      <c r="D250" s="89" t="s">
        <v>72</v>
      </c>
      <c r="E250" s="398">
        <v>0</v>
      </c>
      <c r="F250" s="389">
        <v>0</v>
      </c>
      <c r="G250" s="389">
        <v>0</v>
      </c>
      <c r="H250" s="18">
        <v>0</v>
      </c>
      <c r="I250" s="18">
        <v>0</v>
      </c>
      <c r="J250" s="19">
        <v>0</v>
      </c>
      <c r="K250" s="55">
        <v>0</v>
      </c>
      <c r="L250" s="17">
        <v>0</v>
      </c>
      <c r="M250" s="18">
        <v>0</v>
      </c>
      <c r="N250" s="19">
        <v>0</v>
      </c>
    </row>
    <row r="251" spans="1:53" ht="15.75" customHeight="1" thickBot="1" x14ac:dyDescent="0.4">
      <c r="B251" s="592"/>
      <c r="C251" s="619"/>
      <c r="D251" s="91" t="s">
        <v>73</v>
      </c>
      <c r="E251" s="396">
        <v>0</v>
      </c>
      <c r="F251" s="397">
        <v>0</v>
      </c>
      <c r="G251" s="397">
        <v>0</v>
      </c>
      <c r="H251" s="26">
        <v>0</v>
      </c>
      <c r="I251" s="26">
        <v>0</v>
      </c>
      <c r="J251" s="27">
        <v>0</v>
      </c>
      <c r="K251" s="83">
        <v>0</v>
      </c>
      <c r="L251" s="25">
        <v>0</v>
      </c>
      <c r="M251" s="26">
        <v>0</v>
      </c>
      <c r="N251" s="27">
        <v>0</v>
      </c>
    </row>
    <row r="252" spans="1:53" ht="15.75" customHeight="1" x14ac:dyDescent="0.35">
      <c r="B252" s="592"/>
      <c r="C252" s="615" t="s">
        <v>81</v>
      </c>
      <c r="D252" s="86" t="s">
        <v>82</v>
      </c>
      <c r="E252" s="408">
        <v>0</v>
      </c>
      <c r="F252" s="416">
        <v>0</v>
      </c>
      <c r="G252" s="416">
        <v>0</v>
      </c>
      <c r="H252" s="414">
        <v>0</v>
      </c>
      <c r="I252" s="414">
        <v>0</v>
      </c>
      <c r="J252" s="417">
        <v>0</v>
      </c>
      <c r="K252" s="418">
        <v>0</v>
      </c>
      <c r="L252" s="410">
        <v>0</v>
      </c>
      <c r="M252" s="414">
        <v>0</v>
      </c>
      <c r="N252" s="417">
        <v>0</v>
      </c>
    </row>
    <row r="253" spans="1:53" ht="15.6" customHeight="1" x14ac:dyDescent="0.35">
      <c r="B253" s="592"/>
      <c r="C253" s="621"/>
      <c r="D253" s="90" t="s">
        <v>83</v>
      </c>
      <c r="E253" s="408">
        <v>0</v>
      </c>
      <c r="F253" s="416">
        <v>0</v>
      </c>
      <c r="G253" s="416">
        <v>0</v>
      </c>
      <c r="H253" s="414">
        <v>0</v>
      </c>
      <c r="I253" s="414">
        <v>0</v>
      </c>
      <c r="J253" s="417">
        <v>0</v>
      </c>
      <c r="K253" s="418">
        <v>0</v>
      </c>
      <c r="L253" s="410">
        <v>0</v>
      </c>
      <c r="M253" s="414">
        <v>0</v>
      </c>
      <c r="N253" s="417">
        <v>0</v>
      </c>
    </row>
    <row r="254" spans="1:53" ht="17.25" customHeight="1" thickBot="1" x14ac:dyDescent="0.4">
      <c r="B254" s="593"/>
      <c r="C254" s="616"/>
      <c r="D254" s="88" t="s">
        <v>84</v>
      </c>
      <c r="E254" s="464">
        <v>0</v>
      </c>
      <c r="F254" s="401">
        <v>0</v>
      </c>
      <c r="G254" s="401">
        <v>0</v>
      </c>
      <c r="H254" s="402">
        <v>0</v>
      </c>
      <c r="I254" s="402">
        <v>0</v>
      </c>
      <c r="J254" s="403">
        <v>0</v>
      </c>
      <c r="K254" s="404">
        <v>0</v>
      </c>
      <c r="L254" s="411">
        <v>0</v>
      </c>
      <c r="M254" s="402">
        <v>0</v>
      </c>
      <c r="N254" s="403">
        <v>0</v>
      </c>
    </row>
    <row r="255" spans="1:53" s="270" customFormat="1" ht="12" customHeight="1" thickBot="1" x14ac:dyDescent="0.4">
      <c r="A255" s="264"/>
      <c r="B255" s="266"/>
      <c r="C255" s="267"/>
      <c r="D255" s="267"/>
      <c r="E255" s="268"/>
      <c r="F255" s="268"/>
      <c r="G255" s="268"/>
      <c r="H255" s="268"/>
      <c r="I255" s="268"/>
      <c r="J255" s="268"/>
      <c r="K255" s="268"/>
      <c r="L255" s="269"/>
      <c r="M255" s="268"/>
      <c r="N255" s="268"/>
      <c r="O255" s="264"/>
      <c r="P255" s="264"/>
      <c r="Q255" s="264"/>
      <c r="R255" s="264"/>
      <c r="S255" s="264"/>
      <c r="T255" s="264"/>
      <c r="U255" s="264"/>
      <c r="V255" s="264"/>
      <c r="W255" s="264"/>
      <c r="X255" s="264"/>
      <c r="Y255" s="264"/>
      <c r="Z255" s="264"/>
      <c r="AA255" s="264"/>
      <c r="AB255" s="264"/>
      <c r="AC255" s="264"/>
      <c r="AD255" s="264"/>
      <c r="AE255" s="264"/>
      <c r="AF255" s="264"/>
      <c r="AG255" s="264"/>
      <c r="AH255" s="264"/>
      <c r="AI255" s="264"/>
      <c r="AJ255" s="264"/>
      <c r="AK255" s="264"/>
      <c r="AL255" s="264"/>
      <c r="AM255" s="264"/>
      <c r="AN255" s="264"/>
      <c r="AO255" s="264"/>
      <c r="AP255" s="264"/>
      <c r="AQ255" s="264"/>
      <c r="AR255" s="264"/>
      <c r="AS255" s="264"/>
      <c r="AT255" s="264"/>
      <c r="AU255" s="264"/>
      <c r="AV255" s="264"/>
      <c r="AW255" s="264"/>
      <c r="AX255" s="264"/>
      <c r="AY255" s="264"/>
      <c r="AZ255" s="264"/>
      <c r="BA255" s="264"/>
    </row>
    <row r="256" spans="1:53" ht="65.45" customHeight="1" thickBot="1" x14ac:dyDescent="0.55000000000000004">
      <c r="B256" s="205" t="s">
        <v>9</v>
      </c>
      <c r="C256" s="205" t="s">
        <v>51</v>
      </c>
      <c r="D256" s="208" t="s">
        <v>52</v>
      </c>
      <c r="E256" s="463" t="s">
        <v>192</v>
      </c>
      <c r="F256" s="7" t="s">
        <v>193</v>
      </c>
      <c r="G256" s="7" t="s">
        <v>194</v>
      </c>
      <c r="H256" s="7" t="s">
        <v>195</v>
      </c>
      <c r="I256" s="7" t="s">
        <v>196</v>
      </c>
      <c r="J256" s="8" t="s">
        <v>197</v>
      </c>
      <c r="K256" s="73" t="s">
        <v>23</v>
      </c>
      <c r="L256" s="75" t="s">
        <v>21</v>
      </c>
      <c r="M256" s="74" t="s">
        <v>22</v>
      </c>
      <c r="N256" s="8" t="s">
        <v>24</v>
      </c>
    </row>
    <row r="257" spans="2:14" ht="19.5" customHeight="1" thickBot="1" x14ac:dyDescent="0.4">
      <c r="B257" s="591" t="s">
        <v>228</v>
      </c>
      <c r="C257" s="116" t="s">
        <v>205</v>
      </c>
      <c r="D257" s="117" t="s">
        <v>204</v>
      </c>
      <c r="E257" s="450">
        <f>SUM(E258:E259)/SUM(E151:E152)*100</f>
        <v>8.3333333333333321</v>
      </c>
      <c r="F257" s="174">
        <f t="shared" ref="F257:N257" si="16">SUM(F258:F259)/SUM(F151:F152)*100</f>
        <v>7.1428571428571423</v>
      </c>
      <c r="G257" s="174">
        <f t="shared" si="16"/>
        <v>7.1428571428571423</v>
      </c>
      <c r="H257" s="174">
        <f t="shared" si="16"/>
        <v>18.181818181818183</v>
      </c>
      <c r="I257" s="174">
        <f t="shared" si="16"/>
        <v>18.181818181818183</v>
      </c>
      <c r="J257" s="170">
        <f t="shared" si="16"/>
        <v>18.181818181818183</v>
      </c>
      <c r="K257" s="299" t="e">
        <f t="shared" si="16"/>
        <v>#DIV/0!</v>
      </c>
      <c r="L257" s="297">
        <f t="shared" si="16"/>
        <v>18.181818181818183</v>
      </c>
      <c r="M257" s="297" t="e">
        <f t="shared" si="16"/>
        <v>#DIV/0!</v>
      </c>
      <c r="N257" s="496">
        <f t="shared" si="16"/>
        <v>18.181818181818183</v>
      </c>
    </row>
    <row r="258" spans="2:14" ht="15" customHeight="1" x14ac:dyDescent="0.35">
      <c r="B258" s="592"/>
      <c r="C258" s="615" t="s">
        <v>2</v>
      </c>
      <c r="D258" s="76" t="s">
        <v>0</v>
      </c>
      <c r="E258" s="488">
        <v>1</v>
      </c>
      <c r="F258" s="393">
        <v>1</v>
      </c>
      <c r="G258" s="393">
        <v>1</v>
      </c>
      <c r="H258" s="393">
        <v>2</v>
      </c>
      <c r="I258" s="398">
        <v>2</v>
      </c>
      <c r="J258" s="19">
        <v>2</v>
      </c>
      <c r="K258" s="55">
        <v>0</v>
      </c>
      <c r="L258" s="17">
        <v>2</v>
      </c>
      <c r="M258" s="18">
        <v>0</v>
      </c>
      <c r="N258" s="19">
        <v>2</v>
      </c>
    </row>
    <row r="259" spans="2:14" ht="15.75" customHeight="1" thickBot="1" x14ac:dyDescent="0.4">
      <c r="B259" s="592"/>
      <c r="C259" s="616"/>
      <c r="D259" s="77" t="s">
        <v>1</v>
      </c>
      <c r="E259" s="489">
        <v>0</v>
      </c>
      <c r="F259" s="391">
        <v>0</v>
      </c>
      <c r="G259" s="391">
        <v>0</v>
      </c>
      <c r="H259" s="391">
        <v>2</v>
      </c>
      <c r="I259" s="497">
        <v>2</v>
      </c>
      <c r="J259" s="61">
        <v>2</v>
      </c>
      <c r="K259" s="78">
        <v>0</v>
      </c>
      <c r="L259" s="25">
        <v>2</v>
      </c>
      <c r="M259" s="26">
        <v>0</v>
      </c>
      <c r="N259" s="27">
        <v>2</v>
      </c>
    </row>
    <row r="260" spans="2:14" ht="15.75" customHeight="1" x14ac:dyDescent="0.35">
      <c r="B260" s="592"/>
      <c r="C260" s="615" t="s">
        <v>25</v>
      </c>
      <c r="D260" s="79" t="s">
        <v>3</v>
      </c>
      <c r="E260" s="490">
        <v>0</v>
      </c>
      <c r="F260" s="393">
        <v>0</v>
      </c>
      <c r="G260" s="393">
        <v>0</v>
      </c>
      <c r="H260" s="393">
        <v>0</v>
      </c>
      <c r="I260" s="498">
        <v>0</v>
      </c>
      <c r="J260" s="32">
        <v>0</v>
      </c>
      <c r="K260" s="80">
        <v>0</v>
      </c>
      <c r="L260" s="31">
        <v>0</v>
      </c>
      <c r="M260" s="14">
        <v>0</v>
      </c>
      <c r="N260" s="32">
        <v>0</v>
      </c>
    </row>
    <row r="261" spans="2:14" ht="15.75" customHeight="1" x14ac:dyDescent="0.35">
      <c r="B261" s="592"/>
      <c r="C261" s="617"/>
      <c r="D261" s="105" t="s">
        <v>5</v>
      </c>
      <c r="E261" s="491">
        <v>0</v>
      </c>
      <c r="F261" s="395">
        <v>0</v>
      </c>
      <c r="G261" s="395">
        <v>0</v>
      </c>
      <c r="H261" s="395">
        <v>0</v>
      </c>
      <c r="I261" s="399">
        <v>3</v>
      </c>
      <c r="J261" s="39">
        <v>3</v>
      </c>
      <c r="K261" s="57">
        <v>0</v>
      </c>
      <c r="L261" s="38">
        <v>3</v>
      </c>
      <c r="M261" s="35">
        <v>0</v>
      </c>
      <c r="N261" s="39">
        <v>3</v>
      </c>
    </row>
    <row r="262" spans="2:14" ht="15.75" customHeight="1" x14ac:dyDescent="0.35">
      <c r="B262" s="592"/>
      <c r="C262" s="617"/>
      <c r="D262" s="105" t="s">
        <v>6</v>
      </c>
      <c r="E262" s="491">
        <v>1</v>
      </c>
      <c r="F262" s="395">
        <v>1</v>
      </c>
      <c r="G262" s="395">
        <v>1</v>
      </c>
      <c r="H262" s="499">
        <v>3</v>
      </c>
      <c r="I262" s="399">
        <v>1</v>
      </c>
      <c r="J262" s="39">
        <v>1</v>
      </c>
      <c r="K262" s="57">
        <v>0</v>
      </c>
      <c r="L262" s="38">
        <v>1</v>
      </c>
      <c r="M262" s="35">
        <v>0</v>
      </c>
      <c r="N262" s="39">
        <v>1</v>
      </c>
    </row>
    <row r="263" spans="2:14" ht="15.75" customHeight="1" thickBot="1" x14ac:dyDescent="0.4">
      <c r="B263" s="592"/>
      <c r="C263" s="616"/>
      <c r="D263" s="108" t="s">
        <v>4</v>
      </c>
      <c r="E263" s="492">
        <v>0</v>
      </c>
      <c r="F263" s="397">
        <v>0</v>
      </c>
      <c r="G263" s="397">
        <v>0</v>
      </c>
      <c r="H263" s="500">
        <v>1</v>
      </c>
      <c r="I263" s="429">
        <v>0</v>
      </c>
      <c r="J263" s="27">
        <v>0</v>
      </c>
      <c r="K263" s="83">
        <v>0</v>
      </c>
      <c r="L263" s="25">
        <v>0</v>
      </c>
      <c r="M263" s="26">
        <v>0</v>
      </c>
      <c r="N263" s="27">
        <v>0</v>
      </c>
    </row>
    <row r="264" spans="2:14" x14ac:dyDescent="0.35">
      <c r="B264" s="592"/>
      <c r="C264" s="615" t="s">
        <v>26</v>
      </c>
      <c r="D264" s="84" t="s">
        <v>7</v>
      </c>
      <c r="E264" s="488">
        <v>1</v>
      </c>
      <c r="F264" s="389">
        <v>1</v>
      </c>
      <c r="G264" s="389">
        <v>1</v>
      </c>
      <c r="H264" s="389">
        <v>1</v>
      </c>
      <c r="I264" s="398">
        <v>1</v>
      </c>
      <c r="J264" s="19">
        <v>1</v>
      </c>
      <c r="K264" s="55">
        <v>0</v>
      </c>
      <c r="L264" s="17">
        <v>1</v>
      </c>
      <c r="M264" s="18">
        <v>0</v>
      </c>
      <c r="N264" s="19">
        <v>1</v>
      </c>
    </row>
    <row r="265" spans="2:14" ht="16.5" customHeight="1" thickBot="1" x14ac:dyDescent="0.4">
      <c r="B265" s="592"/>
      <c r="C265" s="616"/>
      <c r="D265" s="85" t="s">
        <v>8</v>
      </c>
      <c r="E265" s="492">
        <v>0</v>
      </c>
      <c r="F265" s="397">
        <v>0</v>
      </c>
      <c r="G265" s="397">
        <v>0</v>
      </c>
      <c r="H265" s="397">
        <v>3</v>
      </c>
      <c r="I265" s="429">
        <v>3</v>
      </c>
      <c r="J265" s="27">
        <v>3</v>
      </c>
      <c r="K265" s="83">
        <v>0</v>
      </c>
      <c r="L265" s="25">
        <v>3</v>
      </c>
      <c r="M265" s="26">
        <v>0</v>
      </c>
      <c r="N265" s="27">
        <v>3</v>
      </c>
    </row>
    <row r="266" spans="2:14" ht="16.5" customHeight="1" x14ac:dyDescent="0.35">
      <c r="B266" s="592"/>
      <c r="C266" s="618" t="s">
        <v>62</v>
      </c>
      <c r="D266" s="86" t="s">
        <v>29</v>
      </c>
      <c r="E266" s="488">
        <v>0</v>
      </c>
      <c r="F266" s="389">
        <v>0</v>
      </c>
      <c r="G266" s="389">
        <v>0</v>
      </c>
      <c r="H266" s="389">
        <v>0</v>
      </c>
      <c r="I266" s="398">
        <v>0</v>
      </c>
      <c r="J266" s="19">
        <v>0</v>
      </c>
      <c r="K266" s="55">
        <v>0</v>
      </c>
      <c r="L266" s="17">
        <v>0</v>
      </c>
      <c r="M266" s="18">
        <v>0</v>
      </c>
      <c r="N266" s="19">
        <v>0</v>
      </c>
    </row>
    <row r="267" spans="2:14" ht="18.75" customHeight="1" thickBot="1" x14ac:dyDescent="0.4">
      <c r="B267" s="592"/>
      <c r="C267" s="619"/>
      <c r="D267" s="85" t="s">
        <v>30</v>
      </c>
      <c r="E267" s="492">
        <v>1</v>
      </c>
      <c r="F267" s="397">
        <v>1</v>
      </c>
      <c r="G267" s="397">
        <v>1</v>
      </c>
      <c r="H267" s="397">
        <v>4</v>
      </c>
      <c r="I267" s="429">
        <v>4</v>
      </c>
      <c r="J267" s="27">
        <v>4</v>
      </c>
      <c r="K267" s="83">
        <v>0</v>
      </c>
      <c r="L267" s="25">
        <v>4</v>
      </c>
      <c r="M267" s="26">
        <v>0</v>
      </c>
      <c r="N267" s="27">
        <v>4</v>
      </c>
    </row>
    <row r="268" spans="2:14" ht="18.75" customHeight="1" x14ac:dyDescent="0.35">
      <c r="B268" s="592"/>
      <c r="C268" s="615" t="s">
        <v>27</v>
      </c>
      <c r="D268" s="86" t="s">
        <v>31</v>
      </c>
      <c r="E268" s="488">
        <v>0</v>
      </c>
      <c r="F268" s="389">
        <v>0</v>
      </c>
      <c r="G268" s="389">
        <v>0</v>
      </c>
      <c r="H268" s="389">
        <v>0</v>
      </c>
      <c r="I268" s="398">
        <v>0</v>
      </c>
      <c r="J268" s="19">
        <v>0</v>
      </c>
      <c r="K268" s="55">
        <v>0</v>
      </c>
      <c r="L268" s="17">
        <v>0</v>
      </c>
      <c r="M268" s="18">
        <v>0</v>
      </c>
      <c r="N268" s="19">
        <v>0</v>
      </c>
    </row>
    <row r="269" spans="2:14" ht="18" customHeight="1" x14ac:dyDescent="0.35">
      <c r="B269" s="592"/>
      <c r="C269" s="617"/>
      <c r="D269" s="87" t="s">
        <v>32</v>
      </c>
      <c r="E269" s="491">
        <v>0</v>
      </c>
      <c r="F269" s="395">
        <v>0</v>
      </c>
      <c r="G269" s="395">
        <v>0</v>
      </c>
      <c r="H269" s="395">
        <v>0</v>
      </c>
      <c r="I269" s="399">
        <v>0</v>
      </c>
      <c r="J269" s="39">
        <v>0</v>
      </c>
      <c r="K269" s="57">
        <v>0</v>
      </c>
      <c r="L269" s="38">
        <v>0</v>
      </c>
      <c r="M269" s="35">
        <v>0</v>
      </c>
      <c r="N269" s="39">
        <v>0</v>
      </c>
    </row>
    <row r="270" spans="2:14" ht="13.9" thickBot="1" x14ac:dyDescent="0.4">
      <c r="B270" s="592"/>
      <c r="C270" s="619"/>
      <c r="D270" s="88" t="s">
        <v>33</v>
      </c>
      <c r="E270" s="492">
        <v>0</v>
      </c>
      <c r="F270" s="397">
        <v>0</v>
      </c>
      <c r="G270" s="397">
        <v>0</v>
      </c>
      <c r="H270" s="397">
        <v>0</v>
      </c>
      <c r="I270" s="429">
        <v>0</v>
      </c>
      <c r="J270" s="27">
        <v>0</v>
      </c>
      <c r="K270" s="83">
        <v>0</v>
      </c>
      <c r="L270" s="25">
        <v>0</v>
      </c>
      <c r="M270" s="26">
        <v>0</v>
      </c>
      <c r="N270" s="27">
        <v>0</v>
      </c>
    </row>
    <row r="271" spans="2:14" x14ac:dyDescent="0.35">
      <c r="B271" s="592"/>
      <c r="C271" s="615" t="s">
        <v>28</v>
      </c>
      <c r="D271" s="89" t="s">
        <v>34</v>
      </c>
      <c r="E271" s="493">
        <v>0</v>
      </c>
      <c r="F271" s="389">
        <v>0</v>
      </c>
      <c r="G271" s="389">
        <v>0</v>
      </c>
      <c r="H271" s="389">
        <v>0</v>
      </c>
      <c r="I271" s="398">
        <v>0</v>
      </c>
      <c r="J271" s="19">
        <v>0</v>
      </c>
      <c r="K271" s="55">
        <v>0</v>
      </c>
      <c r="L271" s="17">
        <v>0</v>
      </c>
      <c r="M271" s="18">
        <v>0</v>
      </c>
      <c r="N271" s="19">
        <v>0</v>
      </c>
    </row>
    <row r="272" spans="2:14" x14ac:dyDescent="0.35">
      <c r="B272" s="592"/>
      <c r="C272" s="617"/>
      <c r="D272" s="90" t="s">
        <v>36</v>
      </c>
      <c r="E272" s="501">
        <v>0</v>
      </c>
      <c r="F272" s="285">
        <v>0</v>
      </c>
      <c r="G272" s="285">
        <v>0</v>
      </c>
      <c r="H272" s="285">
        <v>0</v>
      </c>
      <c r="I272" s="284">
        <v>0</v>
      </c>
      <c r="J272" s="323">
        <v>0</v>
      </c>
      <c r="K272" s="284">
        <v>0</v>
      </c>
      <c r="L272" s="324">
        <v>0</v>
      </c>
      <c r="M272" s="285">
        <v>0</v>
      </c>
      <c r="N272" s="323">
        <v>0</v>
      </c>
    </row>
    <row r="273" spans="2:14" x14ac:dyDescent="0.35">
      <c r="B273" s="592"/>
      <c r="C273" s="617"/>
      <c r="D273" s="90" t="s">
        <v>35</v>
      </c>
      <c r="E273" s="501">
        <v>0</v>
      </c>
      <c r="F273" s="285">
        <v>0</v>
      </c>
      <c r="G273" s="285">
        <v>0</v>
      </c>
      <c r="H273" s="285">
        <v>0</v>
      </c>
      <c r="I273" s="284">
        <v>0</v>
      </c>
      <c r="J273" s="323">
        <v>0</v>
      </c>
      <c r="K273" s="284">
        <v>0</v>
      </c>
      <c r="L273" s="324">
        <v>0</v>
      </c>
      <c r="M273" s="285">
        <v>0</v>
      </c>
      <c r="N273" s="323">
        <v>0</v>
      </c>
    </row>
    <row r="274" spans="2:14" ht="15.75" customHeight="1" thickBot="1" x14ac:dyDescent="0.4">
      <c r="B274" s="592"/>
      <c r="C274" s="619"/>
      <c r="D274" s="91" t="s">
        <v>37</v>
      </c>
      <c r="E274" s="502">
        <v>0</v>
      </c>
      <c r="F274" s="290">
        <v>0</v>
      </c>
      <c r="G274" s="290">
        <v>0</v>
      </c>
      <c r="H274" s="290">
        <v>0</v>
      </c>
      <c r="I274" s="304">
        <v>0</v>
      </c>
      <c r="J274" s="293">
        <v>0</v>
      </c>
      <c r="K274" s="304">
        <v>0</v>
      </c>
      <c r="L274" s="470">
        <v>0</v>
      </c>
      <c r="M274" s="290">
        <v>0</v>
      </c>
      <c r="N274" s="293">
        <v>0</v>
      </c>
    </row>
    <row r="275" spans="2:14" ht="24" customHeight="1" x14ac:dyDescent="0.35">
      <c r="B275" s="592"/>
      <c r="C275" s="615" t="s">
        <v>86</v>
      </c>
      <c r="D275" s="86" t="s">
        <v>29</v>
      </c>
      <c r="E275" s="503">
        <v>1</v>
      </c>
      <c r="F275" s="504">
        <v>1</v>
      </c>
      <c r="G275" s="504">
        <v>1</v>
      </c>
      <c r="H275" s="504">
        <v>4</v>
      </c>
      <c r="I275" s="505">
        <v>4</v>
      </c>
      <c r="J275" s="506">
        <v>4</v>
      </c>
      <c r="K275" s="507">
        <v>0</v>
      </c>
      <c r="L275" s="505">
        <v>4</v>
      </c>
      <c r="M275" s="508">
        <v>0</v>
      </c>
      <c r="N275" s="505">
        <v>4</v>
      </c>
    </row>
    <row r="276" spans="2:14" ht="22.5" customHeight="1" thickBot="1" x14ac:dyDescent="0.4">
      <c r="B276" s="592"/>
      <c r="C276" s="619"/>
      <c r="D276" s="88" t="s">
        <v>30</v>
      </c>
      <c r="E276" s="509">
        <v>0</v>
      </c>
      <c r="F276" s="510">
        <v>0</v>
      </c>
      <c r="G276" s="510">
        <v>0</v>
      </c>
      <c r="H276" s="510">
        <v>0</v>
      </c>
      <c r="I276" s="511">
        <v>0</v>
      </c>
      <c r="J276" s="512">
        <v>0</v>
      </c>
      <c r="K276" s="513">
        <v>0</v>
      </c>
      <c r="L276" s="514">
        <v>0</v>
      </c>
      <c r="M276" s="510">
        <v>0</v>
      </c>
      <c r="N276" s="512">
        <v>0</v>
      </c>
    </row>
    <row r="277" spans="2:14" ht="19.5" customHeight="1" x14ac:dyDescent="0.35">
      <c r="B277" s="592"/>
      <c r="C277" s="615" t="s">
        <v>85</v>
      </c>
      <c r="D277" s="89" t="s">
        <v>72</v>
      </c>
      <c r="E277" s="515">
        <v>0</v>
      </c>
      <c r="F277" s="281">
        <v>0</v>
      </c>
      <c r="G277" s="281">
        <v>0</v>
      </c>
      <c r="H277" s="516">
        <v>0</v>
      </c>
      <c r="I277" s="280">
        <v>0</v>
      </c>
      <c r="J277" s="303">
        <v>0</v>
      </c>
      <c r="K277" s="280">
        <v>0</v>
      </c>
      <c r="L277" s="302">
        <v>0</v>
      </c>
      <c r="M277" s="281">
        <v>0</v>
      </c>
      <c r="N277" s="303">
        <v>0</v>
      </c>
    </row>
    <row r="278" spans="2:14" ht="18" customHeight="1" thickBot="1" x14ac:dyDescent="0.4">
      <c r="B278" s="592"/>
      <c r="C278" s="619"/>
      <c r="D278" s="88" t="s">
        <v>73</v>
      </c>
      <c r="E278" s="517">
        <v>1</v>
      </c>
      <c r="F278" s="290">
        <v>1</v>
      </c>
      <c r="G278" s="290">
        <v>1</v>
      </c>
      <c r="H278" s="500">
        <v>4</v>
      </c>
      <c r="I278" s="518">
        <v>4</v>
      </c>
      <c r="J278" s="519">
        <v>4</v>
      </c>
      <c r="K278" s="304">
        <v>0</v>
      </c>
      <c r="L278" s="520">
        <v>4</v>
      </c>
      <c r="M278" s="290">
        <v>0</v>
      </c>
      <c r="N278" s="519">
        <v>4</v>
      </c>
    </row>
    <row r="279" spans="2:14" ht="18.600000000000001" customHeight="1" x14ac:dyDescent="0.35">
      <c r="B279" s="592"/>
      <c r="C279" s="620" t="s">
        <v>89</v>
      </c>
      <c r="D279" s="89" t="s">
        <v>248</v>
      </c>
      <c r="E279" s="280">
        <v>0</v>
      </c>
      <c r="F279" s="280">
        <v>0</v>
      </c>
      <c r="G279" s="280">
        <v>0</v>
      </c>
      <c r="H279" s="280">
        <v>0</v>
      </c>
      <c r="I279" s="280">
        <v>0</v>
      </c>
      <c r="J279" s="303">
        <v>0</v>
      </c>
      <c r="K279" s="280">
        <v>0</v>
      </c>
      <c r="L279" s="302">
        <v>0</v>
      </c>
      <c r="M279" s="281">
        <v>0</v>
      </c>
      <c r="N279" s="303">
        <v>0</v>
      </c>
    </row>
    <row r="280" spans="2:14" ht="18" customHeight="1" x14ac:dyDescent="0.35">
      <c r="B280" s="592"/>
      <c r="C280" s="621"/>
      <c r="D280" s="90" t="s">
        <v>249</v>
      </c>
      <c r="E280" s="280">
        <v>1</v>
      </c>
      <c r="F280" s="280">
        <v>1</v>
      </c>
      <c r="G280" s="280">
        <v>1</v>
      </c>
      <c r="H280" s="280">
        <v>4</v>
      </c>
      <c r="I280" s="280">
        <v>4</v>
      </c>
      <c r="J280" s="303">
        <v>4</v>
      </c>
      <c r="K280" s="280">
        <v>0</v>
      </c>
      <c r="L280" s="302">
        <v>4</v>
      </c>
      <c r="M280" s="281">
        <v>0</v>
      </c>
      <c r="N280" s="303">
        <v>4</v>
      </c>
    </row>
    <row r="281" spans="2:14" ht="17.45" customHeight="1" x14ac:dyDescent="0.35">
      <c r="B281" s="592"/>
      <c r="C281" s="621"/>
      <c r="D281" s="90" t="s">
        <v>93</v>
      </c>
      <c r="E281" s="280">
        <v>0</v>
      </c>
      <c r="F281" s="280">
        <v>0</v>
      </c>
      <c r="G281" s="280">
        <v>0</v>
      </c>
      <c r="H281" s="280">
        <v>0</v>
      </c>
      <c r="I281" s="280">
        <v>0</v>
      </c>
      <c r="J281" s="303">
        <v>0</v>
      </c>
      <c r="K281" s="280">
        <v>0</v>
      </c>
      <c r="L281" s="302">
        <v>0</v>
      </c>
      <c r="M281" s="281">
        <v>0</v>
      </c>
      <c r="N281" s="303">
        <v>0</v>
      </c>
    </row>
    <row r="282" spans="2:14" ht="15.6" customHeight="1" x14ac:dyDescent="0.35">
      <c r="B282" s="592"/>
      <c r="C282" s="621"/>
      <c r="D282" s="90" t="s">
        <v>94</v>
      </c>
      <c r="E282" s="280">
        <v>0</v>
      </c>
      <c r="F282" s="280">
        <v>0</v>
      </c>
      <c r="G282" s="280">
        <v>0</v>
      </c>
      <c r="H282" s="280">
        <v>0</v>
      </c>
      <c r="I282" s="280">
        <v>0</v>
      </c>
      <c r="J282" s="303">
        <v>0</v>
      </c>
      <c r="K282" s="280">
        <v>0</v>
      </c>
      <c r="L282" s="302">
        <v>0</v>
      </c>
      <c r="M282" s="281">
        <v>0</v>
      </c>
      <c r="N282" s="303">
        <v>0</v>
      </c>
    </row>
    <row r="283" spans="2:14" ht="15.95" customHeight="1" x14ac:dyDescent="0.35">
      <c r="B283" s="592"/>
      <c r="C283" s="621"/>
      <c r="D283" s="90" t="s">
        <v>95</v>
      </c>
      <c r="E283" s="280">
        <v>0</v>
      </c>
      <c r="F283" s="280">
        <v>0</v>
      </c>
      <c r="G283" s="280">
        <v>0</v>
      </c>
      <c r="H283" s="280">
        <v>0</v>
      </c>
      <c r="I283" s="280">
        <v>0</v>
      </c>
      <c r="J283" s="303">
        <v>0</v>
      </c>
      <c r="K283" s="280">
        <v>0</v>
      </c>
      <c r="L283" s="302">
        <v>0</v>
      </c>
      <c r="M283" s="281">
        <v>0</v>
      </c>
      <c r="N283" s="303">
        <v>0</v>
      </c>
    </row>
    <row r="284" spans="2:14" ht="15.95" customHeight="1" x14ac:dyDescent="0.35">
      <c r="B284" s="592"/>
      <c r="C284" s="621"/>
      <c r="D284" s="90" t="s">
        <v>96</v>
      </c>
      <c r="E284" s="280">
        <v>0</v>
      </c>
      <c r="F284" s="280">
        <v>0</v>
      </c>
      <c r="G284" s="280">
        <v>0</v>
      </c>
      <c r="H284" s="280">
        <v>0</v>
      </c>
      <c r="I284" s="280">
        <v>0</v>
      </c>
      <c r="J284" s="303">
        <v>0</v>
      </c>
      <c r="K284" s="280">
        <v>0</v>
      </c>
      <c r="L284" s="302">
        <v>0</v>
      </c>
      <c r="M284" s="281">
        <v>0</v>
      </c>
      <c r="N284" s="303">
        <v>0</v>
      </c>
    </row>
    <row r="285" spans="2:14" ht="14.1" customHeight="1" x14ac:dyDescent="0.35">
      <c r="B285" s="592"/>
      <c r="C285" s="621"/>
      <c r="D285" s="90" t="s">
        <v>97</v>
      </c>
      <c r="E285" s="280">
        <v>0</v>
      </c>
      <c r="F285" s="280">
        <v>0</v>
      </c>
      <c r="G285" s="280">
        <v>0</v>
      </c>
      <c r="H285" s="280">
        <v>0</v>
      </c>
      <c r="I285" s="280">
        <v>0</v>
      </c>
      <c r="J285" s="303">
        <v>0</v>
      </c>
      <c r="K285" s="280">
        <v>0</v>
      </c>
      <c r="L285" s="302">
        <v>0</v>
      </c>
      <c r="M285" s="281">
        <v>0</v>
      </c>
      <c r="N285" s="303">
        <v>0</v>
      </c>
    </row>
    <row r="286" spans="2:14" ht="15.75" customHeight="1" thickBot="1" x14ac:dyDescent="0.4">
      <c r="B286" s="592"/>
      <c r="C286" s="622"/>
      <c r="D286" s="91" t="s">
        <v>98</v>
      </c>
      <c r="E286" s="521">
        <v>0</v>
      </c>
      <c r="F286" s="290">
        <v>0</v>
      </c>
      <c r="G286" s="290">
        <v>0</v>
      </c>
      <c r="H286" s="290">
        <v>0</v>
      </c>
      <c r="I286" s="326">
        <v>0</v>
      </c>
      <c r="J286" s="293">
        <v>0</v>
      </c>
      <c r="K286" s="294">
        <v>0</v>
      </c>
      <c r="L286" s="295">
        <v>0</v>
      </c>
      <c r="M286" s="292">
        <v>0</v>
      </c>
      <c r="N286" s="293">
        <v>0</v>
      </c>
    </row>
    <row r="287" spans="2:14" ht="21" customHeight="1" x14ac:dyDescent="0.35">
      <c r="B287" s="592"/>
      <c r="C287" s="620" t="s">
        <v>90</v>
      </c>
      <c r="D287" s="86" t="s">
        <v>87</v>
      </c>
      <c r="E287" s="503">
        <v>1</v>
      </c>
      <c r="F287" s="504">
        <v>1</v>
      </c>
      <c r="G287" s="504">
        <v>1</v>
      </c>
      <c r="H287" s="504">
        <v>4</v>
      </c>
      <c r="I287" s="505">
        <v>4</v>
      </c>
      <c r="J287" s="506">
        <v>4</v>
      </c>
      <c r="K287" s="507">
        <v>0</v>
      </c>
      <c r="L287" s="522">
        <v>4</v>
      </c>
      <c r="M287" s="508">
        <v>0</v>
      </c>
      <c r="N287" s="506">
        <v>4</v>
      </c>
    </row>
    <row r="288" spans="2:14" ht="22.5" customHeight="1" thickBot="1" x14ac:dyDescent="0.4">
      <c r="B288" s="592"/>
      <c r="C288" s="622"/>
      <c r="D288" s="91" t="s">
        <v>88</v>
      </c>
      <c r="E288" s="509">
        <v>0</v>
      </c>
      <c r="F288" s="510">
        <v>0</v>
      </c>
      <c r="G288" s="510">
        <v>0</v>
      </c>
      <c r="H288" s="510">
        <v>0</v>
      </c>
      <c r="I288" s="511">
        <v>0</v>
      </c>
      <c r="J288" s="512">
        <v>0</v>
      </c>
      <c r="K288" s="513">
        <v>0</v>
      </c>
      <c r="L288" s="514">
        <v>0</v>
      </c>
      <c r="M288" s="510">
        <v>0</v>
      </c>
      <c r="N288" s="512">
        <v>0</v>
      </c>
    </row>
    <row r="289" spans="1:53" ht="15.75" customHeight="1" x14ac:dyDescent="0.35">
      <c r="B289" s="592"/>
      <c r="C289" s="620" t="s">
        <v>91</v>
      </c>
      <c r="D289" s="86" t="s">
        <v>29</v>
      </c>
      <c r="E289" s="515">
        <v>1</v>
      </c>
      <c r="F289" s="281">
        <v>1</v>
      </c>
      <c r="G289" s="281">
        <v>1</v>
      </c>
      <c r="H289" s="281">
        <v>4</v>
      </c>
      <c r="I289" s="280">
        <v>4</v>
      </c>
      <c r="J289" s="303">
        <v>4</v>
      </c>
      <c r="K289" s="280">
        <v>0</v>
      </c>
      <c r="L289" s="302">
        <v>4</v>
      </c>
      <c r="M289" s="281">
        <v>0</v>
      </c>
      <c r="N289" s="303">
        <v>4</v>
      </c>
    </row>
    <row r="290" spans="1:53" ht="15.75" customHeight="1" thickBot="1" x14ac:dyDescent="0.4">
      <c r="B290" s="592"/>
      <c r="C290" s="622"/>
      <c r="D290" s="91" t="s">
        <v>30</v>
      </c>
      <c r="E290" s="521">
        <v>0</v>
      </c>
      <c r="F290" s="292">
        <v>0</v>
      </c>
      <c r="G290" s="292">
        <v>0</v>
      </c>
      <c r="H290" s="292">
        <v>0</v>
      </c>
      <c r="I290" s="326">
        <v>0</v>
      </c>
      <c r="J290" s="293">
        <v>0</v>
      </c>
      <c r="K290" s="294">
        <v>0</v>
      </c>
      <c r="L290" s="295">
        <v>0</v>
      </c>
      <c r="M290" s="292">
        <v>0</v>
      </c>
      <c r="N290" s="293">
        <v>0</v>
      </c>
    </row>
    <row r="291" spans="1:53" ht="15.75" customHeight="1" x14ac:dyDescent="0.35">
      <c r="B291" s="592"/>
      <c r="C291" s="620" t="s">
        <v>92</v>
      </c>
      <c r="D291" s="176" t="s">
        <v>199</v>
      </c>
      <c r="E291" s="503">
        <v>0</v>
      </c>
      <c r="F291" s="504">
        <v>0</v>
      </c>
      <c r="G291" s="504">
        <v>0</v>
      </c>
      <c r="H291" s="504">
        <v>0</v>
      </c>
      <c r="I291" s="507">
        <v>0</v>
      </c>
      <c r="J291" s="523">
        <v>0</v>
      </c>
      <c r="K291" s="507">
        <v>0</v>
      </c>
      <c r="L291" s="524">
        <v>0</v>
      </c>
      <c r="M291" s="504">
        <v>0</v>
      </c>
      <c r="N291" s="523">
        <v>0</v>
      </c>
    </row>
    <row r="292" spans="1:53" ht="15.75" customHeight="1" x14ac:dyDescent="0.35">
      <c r="B292" s="592"/>
      <c r="C292" s="621"/>
      <c r="D292" s="322" t="s">
        <v>212</v>
      </c>
      <c r="E292" s="503">
        <v>0</v>
      </c>
      <c r="F292" s="504">
        <v>0</v>
      </c>
      <c r="G292" s="504">
        <v>0</v>
      </c>
      <c r="H292" s="508">
        <v>0</v>
      </c>
      <c r="I292" s="507">
        <v>0</v>
      </c>
      <c r="J292" s="523">
        <v>0</v>
      </c>
      <c r="K292" s="507">
        <v>0</v>
      </c>
      <c r="L292" s="522">
        <v>0</v>
      </c>
      <c r="M292" s="508">
        <v>0</v>
      </c>
      <c r="N292" s="523">
        <v>0</v>
      </c>
    </row>
    <row r="293" spans="1:53" ht="15.75" customHeight="1" x14ac:dyDescent="0.35">
      <c r="B293" s="592"/>
      <c r="C293" s="621"/>
      <c r="D293" s="322" t="s">
        <v>200</v>
      </c>
      <c r="E293" s="503">
        <v>0</v>
      </c>
      <c r="F293" s="504">
        <v>0</v>
      </c>
      <c r="G293" s="504">
        <v>0</v>
      </c>
      <c r="H293" s="504">
        <v>0</v>
      </c>
      <c r="I293" s="507">
        <v>0</v>
      </c>
      <c r="J293" s="523">
        <v>0</v>
      </c>
      <c r="K293" s="507">
        <v>0</v>
      </c>
      <c r="L293" s="524">
        <v>0</v>
      </c>
      <c r="M293" s="504">
        <v>0</v>
      </c>
      <c r="N293" s="523">
        <v>0</v>
      </c>
    </row>
    <row r="294" spans="1:53" ht="18.75" customHeight="1" x14ac:dyDescent="0.35">
      <c r="B294" s="592"/>
      <c r="C294" s="621"/>
      <c r="D294" s="322" t="s">
        <v>201</v>
      </c>
      <c r="E294" s="525">
        <v>0</v>
      </c>
      <c r="F294" s="526">
        <v>0</v>
      </c>
      <c r="G294" s="526">
        <v>0</v>
      </c>
      <c r="H294" s="526">
        <v>0</v>
      </c>
      <c r="I294" s="527">
        <v>0</v>
      </c>
      <c r="J294" s="528">
        <v>0</v>
      </c>
      <c r="K294" s="527">
        <v>0</v>
      </c>
      <c r="L294" s="529">
        <v>0</v>
      </c>
      <c r="M294" s="526">
        <v>0</v>
      </c>
      <c r="N294" s="528">
        <v>0</v>
      </c>
    </row>
    <row r="295" spans="1:53" ht="15.75" customHeight="1" x14ac:dyDescent="0.35">
      <c r="B295" s="592"/>
      <c r="C295" s="621"/>
      <c r="D295" s="322" t="s">
        <v>202</v>
      </c>
      <c r="E295" s="525">
        <v>0</v>
      </c>
      <c r="F295" s="526">
        <v>0</v>
      </c>
      <c r="G295" s="526">
        <v>0</v>
      </c>
      <c r="H295" s="526">
        <v>0</v>
      </c>
      <c r="I295" s="527">
        <v>0</v>
      </c>
      <c r="J295" s="528">
        <v>0</v>
      </c>
      <c r="K295" s="527">
        <v>0</v>
      </c>
      <c r="L295" s="529">
        <v>0</v>
      </c>
      <c r="M295" s="526">
        <v>0</v>
      </c>
      <c r="N295" s="528">
        <v>0</v>
      </c>
    </row>
    <row r="296" spans="1:53" ht="16.5" customHeight="1" x14ac:dyDescent="0.35">
      <c r="B296" s="592"/>
      <c r="C296" s="621"/>
      <c r="D296" s="530" t="s">
        <v>206</v>
      </c>
      <c r="E296" s="525">
        <v>1</v>
      </c>
      <c r="F296" s="526">
        <v>1</v>
      </c>
      <c r="G296" s="526">
        <v>1</v>
      </c>
      <c r="H296" s="531">
        <v>4</v>
      </c>
      <c r="I296" s="531">
        <v>4</v>
      </c>
      <c r="J296" s="532">
        <v>4</v>
      </c>
      <c r="K296" s="527">
        <v>0</v>
      </c>
      <c r="L296" s="533">
        <v>4</v>
      </c>
      <c r="M296" s="526">
        <v>0</v>
      </c>
      <c r="N296" s="532">
        <v>4</v>
      </c>
    </row>
    <row r="297" spans="1:53" ht="16.5" customHeight="1" x14ac:dyDescent="0.35">
      <c r="B297" s="592"/>
      <c r="C297" s="621"/>
      <c r="D297" s="530" t="s">
        <v>209</v>
      </c>
      <c r="E297" s="525">
        <v>0</v>
      </c>
      <c r="F297" s="526">
        <v>0</v>
      </c>
      <c r="G297" s="526">
        <v>0</v>
      </c>
      <c r="H297" s="526">
        <v>0</v>
      </c>
      <c r="I297" s="527">
        <v>0</v>
      </c>
      <c r="J297" s="528">
        <v>0</v>
      </c>
      <c r="K297" s="527">
        <v>0</v>
      </c>
      <c r="L297" s="529">
        <v>0</v>
      </c>
      <c r="M297" s="526">
        <v>0</v>
      </c>
      <c r="N297" s="528">
        <v>0</v>
      </c>
    </row>
    <row r="298" spans="1:53" ht="15" customHeight="1" thickBot="1" x14ac:dyDescent="0.4">
      <c r="B298" s="592"/>
      <c r="C298" s="622"/>
      <c r="D298" s="325" t="s">
        <v>203</v>
      </c>
      <c r="E298" s="534">
        <v>0</v>
      </c>
      <c r="F298" s="510">
        <v>0</v>
      </c>
      <c r="G298" s="510">
        <v>0</v>
      </c>
      <c r="H298" s="510">
        <v>0</v>
      </c>
      <c r="I298" s="511">
        <v>0</v>
      </c>
      <c r="J298" s="535">
        <v>0</v>
      </c>
      <c r="K298" s="511">
        <v>0</v>
      </c>
      <c r="L298" s="514">
        <v>0</v>
      </c>
      <c r="M298" s="510">
        <v>0</v>
      </c>
      <c r="N298" s="535">
        <v>0</v>
      </c>
    </row>
    <row r="299" spans="1:53" ht="15.75" customHeight="1" x14ac:dyDescent="0.35">
      <c r="B299" s="592"/>
      <c r="C299" s="615" t="s">
        <v>81</v>
      </c>
      <c r="D299" s="86" t="s">
        <v>82</v>
      </c>
      <c r="E299" s="536">
        <v>0</v>
      </c>
      <c r="F299" s="508">
        <v>0</v>
      </c>
      <c r="G299" s="508">
        <v>0</v>
      </c>
      <c r="H299" s="508">
        <v>0</v>
      </c>
      <c r="I299" s="505">
        <v>0</v>
      </c>
      <c r="J299" s="506">
        <v>0</v>
      </c>
      <c r="K299" s="505">
        <v>0</v>
      </c>
      <c r="L299" s="522">
        <v>0</v>
      </c>
      <c r="M299" s="508">
        <v>0</v>
      </c>
      <c r="N299" s="506">
        <v>0</v>
      </c>
    </row>
    <row r="300" spans="1:53" ht="17.100000000000001" customHeight="1" x14ac:dyDescent="0.35">
      <c r="B300" s="592"/>
      <c r="C300" s="621"/>
      <c r="D300" s="90" t="s">
        <v>83</v>
      </c>
      <c r="E300" s="505">
        <v>0</v>
      </c>
      <c r="F300" s="508">
        <v>0</v>
      </c>
      <c r="G300" s="508">
        <v>0</v>
      </c>
      <c r="H300" s="508">
        <v>0</v>
      </c>
      <c r="I300" s="508">
        <v>0</v>
      </c>
      <c r="J300" s="506">
        <v>0</v>
      </c>
      <c r="K300" s="505">
        <v>0</v>
      </c>
      <c r="L300" s="522">
        <v>0</v>
      </c>
      <c r="M300" s="508">
        <v>0</v>
      </c>
      <c r="N300" s="506">
        <v>0</v>
      </c>
    </row>
    <row r="301" spans="1:53" ht="16.5" customHeight="1" thickBot="1" x14ac:dyDescent="0.4">
      <c r="B301" s="593"/>
      <c r="C301" s="616"/>
      <c r="D301" s="88" t="s">
        <v>84</v>
      </c>
      <c r="E301" s="537">
        <v>1</v>
      </c>
      <c r="F301" s="538">
        <v>1</v>
      </c>
      <c r="G301" s="538">
        <v>1</v>
      </c>
      <c r="H301" s="538">
        <v>4</v>
      </c>
      <c r="I301" s="538">
        <v>4</v>
      </c>
      <c r="J301" s="539">
        <v>4</v>
      </c>
      <c r="K301" s="537">
        <v>0</v>
      </c>
      <c r="L301" s="540">
        <v>4</v>
      </c>
      <c r="M301" s="538">
        <v>0</v>
      </c>
      <c r="N301" s="539">
        <v>4</v>
      </c>
    </row>
    <row r="302" spans="1:53" s="270" customFormat="1" ht="12" customHeight="1" thickBot="1" x14ac:dyDescent="0.4">
      <c r="A302" s="264"/>
      <c r="B302" s="266"/>
      <c r="C302" s="267"/>
      <c r="D302" s="267"/>
      <c r="E302" s="268"/>
      <c r="F302" s="268"/>
      <c r="G302" s="268"/>
      <c r="H302" s="268"/>
      <c r="I302" s="268"/>
      <c r="J302" s="268"/>
      <c r="K302" s="268"/>
      <c r="L302" s="269"/>
      <c r="M302" s="268"/>
      <c r="N302" s="268"/>
      <c r="O302" s="264"/>
      <c r="P302" s="264"/>
      <c r="Q302" s="264"/>
      <c r="R302" s="264"/>
      <c r="S302" s="264"/>
      <c r="T302" s="264"/>
      <c r="U302" s="264"/>
      <c r="V302" s="264"/>
      <c r="W302" s="264"/>
      <c r="X302" s="264"/>
      <c r="Y302" s="264"/>
      <c r="Z302" s="264"/>
      <c r="AA302" s="264"/>
      <c r="AB302" s="264"/>
      <c r="AC302" s="264"/>
      <c r="AD302" s="264"/>
      <c r="AE302" s="264"/>
      <c r="AF302" s="264"/>
      <c r="AG302" s="264"/>
      <c r="AH302" s="264"/>
      <c r="AI302" s="264"/>
      <c r="AJ302" s="264"/>
      <c r="AK302" s="264"/>
      <c r="AL302" s="264"/>
      <c r="AM302" s="264"/>
      <c r="AN302" s="264"/>
      <c r="AO302" s="264"/>
      <c r="AP302" s="264"/>
      <c r="AQ302" s="264"/>
      <c r="AR302" s="264"/>
      <c r="AS302" s="264"/>
      <c r="AT302" s="264"/>
      <c r="AU302" s="264"/>
      <c r="AV302" s="264"/>
      <c r="AW302" s="264"/>
      <c r="AX302" s="264"/>
      <c r="AY302" s="264"/>
      <c r="AZ302" s="264"/>
      <c r="BA302" s="264"/>
    </row>
    <row r="303" spans="1:53" ht="57.6" customHeight="1" thickBot="1" x14ac:dyDescent="0.55000000000000004">
      <c r="B303" s="205" t="s">
        <v>9</v>
      </c>
      <c r="C303" s="205" t="s">
        <v>51</v>
      </c>
      <c r="D303" s="208" t="s">
        <v>52</v>
      </c>
      <c r="E303" s="463" t="s">
        <v>192</v>
      </c>
      <c r="F303" s="7" t="s">
        <v>193</v>
      </c>
      <c r="G303" s="7" t="s">
        <v>194</v>
      </c>
      <c r="H303" s="7" t="s">
        <v>195</v>
      </c>
      <c r="I303" s="7" t="s">
        <v>196</v>
      </c>
      <c r="J303" s="8" t="s">
        <v>197</v>
      </c>
      <c r="K303" s="73" t="s">
        <v>23</v>
      </c>
      <c r="L303" s="75" t="s">
        <v>21</v>
      </c>
      <c r="M303" s="74" t="s">
        <v>22</v>
      </c>
      <c r="N303" s="8" t="s">
        <v>24</v>
      </c>
    </row>
    <row r="304" spans="1:53" ht="20.45" customHeight="1" thickBot="1" x14ac:dyDescent="0.4">
      <c r="B304" s="591" t="s">
        <v>60</v>
      </c>
      <c r="C304" s="116" t="s">
        <v>207</v>
      </c>
      <c r="D304" s="117" t="s">
        <v>204</v>
      </c>
      <c r="E304" s="541" t="str">
        <f>SUM(E258,E259)/GCD(SUM(E258,E259),SUM(E183,E184,E206,E207,E233,E234))&amp;":"&amp;SUM(E183,E184,E206,E207,E233,E234)/GCD(SUM(E258,E259),SUM(E183,E184,E206,E207,E233,E234))</f>
        <v>1:11</v>
      </c>
      <c r="F304" s="542" t="str">
        <f t="shared" ref="F304:N304" si="17">SUM(F258,F259)/GCD(SUM(F258,F259),SUM(F183,F184,F206,F207,F233,F234))&amp;":"&amp;SUM(F183,F184,F206,F207,F233,F234)/GCD(SUM(F258,F259),SUM(F183,F184,F206,F207,F233,F234))</f>
        <v>1:13</v>
      </c>
      <c r="G304" s="542" t="str">
        <f t="shared" si="17"/>
        <v>1:13</v>
      </c>
      <c r="H304" s="542" t="str">
        <f t="shared" si="17"/>
        <v>2:9</v>
      </c>
      <c r="I304" s="542" t="str">
        <f t="shared" si="17"/>
        <v>2:9</v>
      </c>
      <c r="J304" s="543" t="str">
        <f t="shared" si="17"/>
        <v>2:9</v>
      </c>
      <c r="K304" s="541" t="e">
        <f t="shared" si="17"/>
        <v>#DIV/0!</v>
      </c>
      <c r="L304" s="542" t="str">
        <f t="shared" si="17"/>
        <v>2:9</v>
      </c>
      <c r="M304" s="542" t="e">
        <f t="shared" si="17"/>
        <v>#DIV/0!</v>
      </c>
      <c r="N304" s="544" t="str">
        <f t="shared" si="17"/>
        <v>2:9</v>
      </c>
    </row>
    <row r="305" spans="2:14" ht="15" customHeight="1" x14ac:dyDescent="0.35">
      <c r="B305" s="592"/>
      <c r="C305" s="615" t="s">
        <v>2</v>
      </c>
      <c r="D305" s="76" t="s">
        <v>0</v>
      </c>
      <c r="E305" s="545"/>
      <c r="F305" s="546"/>
      <c r="G305" s="546"/>
      <c r="H305" s="148"/>
      <c r="I305" s="148"/>
      <c r="J305" s="149"/>
      <c r="K305" s="55"/>
      <c r="L305" s="17"/>
      <c r="M305" s="18"/>
      <c r="N305" s="19"/>
    </row>
    <row r="306" spans="2:14" ht="15.75" customHeight="1" thickBot="1" x14ac:dyDescent="0.4">
      <c r="B306" s="592"/>
      <c r="C306" s="616"/>
      <c r="D306" s="77" t="s">
        <v>1</v>
      </c>
      <c r="E306" s="547"/>
      <c r="F306" s="548"/>
      <c r="G306" s="548"/>
      <c r="H306" s="22"/>
      <c r="I306" s="22"/>
      <c r="J306" s="61"/>
      <c r="K306" s="78"/>
      <c r="L306" s="25"/>
      <c r="M306" s="26"/>
      <c r="N306" s="27"/>
    </row>
    <row r="307" spans="2:14" ht="15.75" customHeight="1" x14ac:dyDescent="0.35">
      <c r="B307" s="592"/>
      <c r="C307" s="615" t="s">
        <v>25</v>
      </c>
      <c r="D307" s="79" t="s">
        <v>3</v>
      </c>
      <c r="E307" s="549"/>
      <c r="F307" s="550"/>
      <c r="G307" s="550"/>
      <c r="H307" s="14"/>
      <c r="I307" s="14"/>
      <c r="J307" s="32"/>
      <c r="K307" s="80"/>
      <c r="L307" s="31"/>
      <c r="M307" s="14"/>
      <c r="N307" s="32"/>
    </row>
    <row r="308" spans="2:14" ht="15.75" customHeight="1" x14ac:dyDescent="0.35">
      <c r="B308" s="592"/>
      <c r="C308" s="617"/>
      <c r="D308" s="105" t="s">
        <v>5</v>
      </c>
      <c r="E308" s="551"/>
      <c r="F308" s="552"/>
      <c r="G308" s="552"/>
      <c r="H308" s="35"/>
      <c r="I308" s="35"/>
      <c r="J308" s="39"/>
      <c r="K308" s="57"/>
      <c r="L308" s="38"/>
      <c r="M308" s="35"/>
      <c r="N308" s="39"/>
    </row>
    <row r="309" spans="2:14" ht="15.75" customHeight="1" x14ac:dyDescent="0.35">
      <c r="B309" s="592"/>
      <c r="C309" s="617"/>
      <c r="D309" s="105" t="s">
        <v>6</v>
      </c>
      <c r="E309" s="551"/>
      <c r="F309" s="552"/>
      <c r="G309" s="552"/>
      <c r="H309" s="35"/>
      <c r="I309" s="35"/>
      <c r="J309" s="39"/>
      <c r="K309" s="57"/>
      <c r="L309" s="38"/>
      <c r="M309" s="35"/>
      <c r="N309" s="39"/>
    </row>
    <row r="310" spans="2:14" ht="15.75" customHeight="1" thickBot="1" x14ac:dyDescent="0.4">
      <c r="B310" s="592"/>
      <c r="C310" s="616"/>
      <c r="D310" s="108" t="s">
        <v>4</v>
      </c>
      <c r="E310" s="553"/>
      <c r="F310" s="554"/>
      <c r="G310" s="554"/>
      <c r="H310" s="26"/>
      <c r="I310" s="26"/>
      <c r="J310" s="27"/>
      <c r="K310" s="83"/>
      <c r="L310" s="25"/>
      <c r="M310" s="26"/>
      <c r="N310" s="27"/>
    </row>
    <row r="311" spans="2:14" x14ac:dyDescent="0.35">
      <c r="B311" s="592"/>
      <c r="C311" s="615" t="s">
        <v>26</v>
      </c>
      <c r="D311" s="84" t="s">
        <v>7</v>
      </c>
      <c r="E311" s="545"/>
      <c r="F311" s="546"/>
      <c r="G311" s="546"/>
      <c r="H311" s="18"/>
      <c r="I311" s="18"/>
      <c r="J311" s="19"/>
      <c r="K311" s="55"/>
      <c r="L311" s="17"/>
      <c r="M311" s="18"/>
      <c r="N311" s="19"/>
    </row>
    <row r="312" spans="2:14" ht="16.5" customHeight="1" thickBot="1" x14ac:dyDescent="0.4">
      <c r="B312" s="592"/>
      <c r="C312" s="616"/>
      <c r="D312" s="85" t="s">
        <v>8</v>
      </c>
      <c r="E312" s="553"/>
      <c r="F312" s="554"/>
      <c r="G312" s="554"/>
      <c r="H312" s="26"/>
      <c r="I312" s="26"/>
      <c r="J312" s="27"/>
      <c r="K312" s="83"/>
      <c r="L312" s="25"/>
      <c r="M312" s="26"/>
      <c r="N312" s="27"/>
    </row>
    <row r="313" spans="2:14" ht="16.5" customHeight="1" x14ac:dyDescent="0.35">
      <c r="B313" s="592"/>
      <c r="C313" s="618" t="s">
        <v>62</v>
      </c>
      <c r="D313" s="86" t="s">
        <v>29</v>
      </c>
      <c r="E313" s="545"/>
      <c r="F313" s="546"/>
      <c r="G313" s="546"/>
      <c r="H313" s="18"/>
      <c r="I313" s="18"/>
      <c r="J313" s="19"/>
      <c r="K313" s="55"/>
      <c r="L313" s="17"/>
      <c r="M313" s="18"/>
      <c r="N313" s="19"/>
    </row>
    <row r="314" spans="2:14" ht="20.25" customHeight="1" thickBot="1" x14ac:dyDescent="0.4">
      <c r="B314" s="592"/>
      <c r="C314" s="619"/>
      <c r="D314" s="85" t="s">
        <v>30</v>
      </c>
      <c r="E314" s="553"/>
      <c r="F314" s="554"/>
      <c r="G314" s="554"/>
      <c r="H314" s="26"/>
      <c r="I314" s="26"/>
      <c r="J314" s="27"/>
      <c r="K314" s="83"/>
      <c r="L314" s="25"/>
      <c r="M314" s="26"/>
      <c r="N314" s="27"/>
    </row>
    <row r="315" spans="2:14" ht="18.75" customHeight="1" x14ac:dyDescent="0.35">
      <c r="B315" s="592"/>
      <c r="C315" s="615" t="s">
        <v>27</v>
      </c>
      <c r="D315" s="86" t="s">
        <v>31</v>
      </c>
      <c r="E315" s="545"/>
      <c r="F315" s="546"/>
      <c r="G315" s="546"/>
      <c r="H315" s="18"/>
      <c r="I315" s="18"/>
      <c r="J315" s="19"/>
      <c r="K315" s="55"/>
      <c r="L315" s="17"/>
      <c r="M315" s="18"/>
      <c r="N315" s="19"/>
    </row>
    <row r="316" spans="2:14" ht="20.25" customHeight="1" x14ac:dyDescent="0.35">
      <c r="B316" s="592"/>
      <c r="C316" s="617"/>
      <c r="D316" s="87" t="s">
        <v>32</v>
      </c>
      <c r="E316" s="551"/>
      <c r="F316" s="552"/>
      <c r="G316" s="552"/>
      <c r="H316" s="35"/>
      <c r="I316" s="35"/>
      <c r="J316" s="39"/>
      <c r="K316" s="57"/>
      <c r="L316" s="38"/>
      <c r="M316" s="35"/>
      <c r="N316" s="39"/>
    </row>
    <row r="317" spans="2:14" ht="13.9" thickBot="1" x14ac:dyDescent="0.4">
      <c r="B317" s="592"/>
      <c r="C317" s="619"/>
      <c r="D317" s="88" t="s">
        <v>33</v>
      </c>
      <c r="E317" s="553"/>
      <c r="F317" s="554"/>
      <c r="G317" s="554"/>
      <c r="H317" s="26"/>
      <c r="I317" s="26"/>
      <c r="J317" s="27"/>
      <c r="K317" s="83"/>
      <c r="L317" s="25"/>
      <c r="M317" s="26"/>
      <c r="N317" s="27"/>
    </row>
    <row r="318" spans="2:14" x14ac:dyDescent="0.35">
      <c r="B318" s="592"/>
      <c r="C318" s="615" t="s">
        <v>28</v>
      </c>
      <c r="D318" s="89" t="s">
        <v>34</v>
      </c>
      <c r="E318" s="555"/>
      <c r="F318" s="546"/>
      <c r="G318" s="546"/>
      <c r="H318" s="18"/>
      <c r="I318" s="18"/>
      <c r="J318" s="19"/>
      <c r="K318" s="55"/>
      <c r="L318" s="17"/>
      <c r="M318" s="18"/>
      <c r="N318" s="19"/>
    </row>
    <row r="319" spans="2:14" x14ac:dyDescent="0.35">
      <c r="B319" s="592"/>
      <c r="C319" s="617"/>
      <c r="D319" s="90" t="s">
        <v>36</v>
      </c>
      <c r="E319" s="556"/>
      <c r="F319" s="552"/>
      <c r="G319" s="552"/>
      <c r="H319" s="35"/>
      <c r="I319" s="35"/>
      <c r="J319" s="39"/>
      <c r="K319" s="57"/>
      <c r="L319" s="38"/>
      <c r="M319" s="35"/>
      <c r="N319" s="39"/>
    </row>
    <row r="320" spans="2:14" x14ac:dyDescent="0.35">
      <c r="B320" s="592"/>
      <c r="C320" s="617"/>
      <c r="D320" s="90" t="s">
        <v>35</v>
      </c>
      <c r="E320" s="556"/>
      <c r="F320" s="552"/>
      <c r="G320" s="552"/>
      <c r="H320" s="35"/>
      <c r="I320" s="35"/>
      <c r="J320" s="39"/>
      <c r="K320" s="57"/>
      <c r="L320" s="38"/>
      <c r="M320" s="35"/>
      <c r="N320" s="39"/>
    </row>
    <row r="321" spans="1:53" ht="15.75" customHeight="1" thickBot="1" x14ac:dyDescent="0.4">
      <c r="B321" s="592"/>
      <c r="C321" s="619"/>
      <c r="D321" s="88" t="s">
        <v>37</v>
      </c>
      <c r="E321" s="553"/>
      <c r="F321" s="554"/>
      <c r="G321" s="554"/>
      <c r="H321" s="26"/>
      <c r="I321" s="26"/>
      <c r="J321" s="27"/>
      <c r="K321" s="83"/>
      <c r="L321" s="25"/>
      <c r="M321" s="26"/>
      <c r="N321" s="27"/>
    </row>
    <row r="322" spans="1:53" x14ac:dyDescent="0.35">
      <c r="B322" s="592"/>
      <c r="C322" s="615" t="s">
        <v>85</v>
      </c>
      <c r="D322" s="89" t="s">
        <v>72</v>
      </c>
      <c r="E322" s="555"/>
      <c r="F322" s="546"/>
      <c r="G322" s="546"/>
      <c r="H322" s="18"/>
      <c r="I322" s="18"/>
      <c r="J322" s="19"/>
      <c r="K322" s="55"/>
      <c r="L322" s="17"/>
      <c r="M322" s="18"/>
      <c r="N322" s="19"/>
    </row>
    <row r="323" spans="1:53" ht="15.75" customHeight="1" thickBot="1" x14ac:dyDescent="0.4">
      <c r="B323" s="593"/>
      <c r="C323" s="617"/>
      <c r="D323" s="88" t="s">
        <v>73</v>
      </c>
      <c r="E323" s="553"/>
      <c r="F323" s="554"/>
      <c r="G323" s="554"/>
      <c r="H323" s="26"/>
      <c r="I323" s="26"/>
      <c r="J323" s="27"/>
      <c r="K323" s="83"/>
      <c r="L323" s="25"/>
      <c r="M323" s="26"/>
      <c r="N323" s="27"/>
    </row>
    <row r="324" spans="1:53" s="270" customFormat="1" ht="12" customHeight="1" thickBot="1" x14ac:dyDescent="0.4">
      <c r="A324" s="264"/>
      <c r="B324" s="266"/>
      <c r="C324" s="267"/>
      <c r="D324" s="267"/>
      <c r="E324" s="268"/>
      <c r="F324" s="268"/>
      <c r="G324" s="268"/>
      <c r="H324" s="268"/>
      <c r="I324" s="268"/>
      <c r="J324" s="268"/>
      <c r="K324" s="268"/>
      <c r="L324" s="269"/>
      <c r="M324" s="268"/>
      <c r="N324" s="268"/>
      <c r="O324" s="264"/>
      <c r="P324" s="264"/>
      <c r="Q324" s="264"/>
      <c r="R324" s="264"/>
      <c r="S324" s="264"/>
      <c r="T324" s="264"/>
      <c r="U324" s="264"/>
      <c r="V324" s="264"/>
      <c r="W324" s="264"/>
      <c r="X324" s="264"/>
      <c r="Y324" s="264"/>
      <c r="Z324" s="264"/>
      <c r="AA324" s="264"/>
      <c r="AB324" s="264"/>
      <c r="AC324" s="264"/>
      <c r="AD324" s="264"/>
      <c r="AE324" s="264"/>
      <c r="AF324" s="264"/>
      <c r="AG324" s="264"/>
      <c r="AH324" s="264"/>
      <c r="AI324" s="264"/>
      <c r="AJ324" s="264"/>
      <c r="AK324" s="264"/>
      <c r="AL324" s="264"/>
      <c r="AM324" s="264"/>
      <c r="AN324" s="264"/>
      <c r="AO324" s="264"/>
      <c r="AP324" s="264"/>
      <c r="AQ324" s="264"/>
      <c r="AR324" s="264"/>
      <c r="AS324" s="264"/>
      <c r="AT324" s="264"/>
      <c r="AU324" s="264"/>
      <c r="AV324" s="264"/>
      <c r="AW324" s="264"/>
      <c r="AX324" s="264"/>
      <c r="AY324" s="264"/>
      <c r="AZ324" s="264"/>
      <c r="BA324" s="264"/>
    </row>
    <row r="325" spans="1:53" ht="60" customHeight="1" thickBot="1" x14ac:dyDescent="0.55000000000000004">
      <c r="B325" s="205" t="s">
        <v>9</v>
      </c>
      <c r="C325" s="205" t="s">
        <v>51</v>
      </c>
      <c r="D325" s="208" t="s">
        <v>52</v>
      </c>
      <c r="E325" s="463" t="s">
        <v>192</v>
      </c>
      <c r="F325" s="7" t="s">
        <v>193</v>
      </c>
      <c r="G325" s="7" t="s">
        <v>194</v>
      </c>
      <c r="H325" s="7" t="s">
        <v>195</v>
      </c>
      <c r="I325" s="7" t="s">
        <v>196</v>
      </c>
      <c r="J325" s="8" t="s">
        <v>197</v>
      </c>
      <c r="K325" s="73" t="s">
        <v>23</v>
      </c>
      <c r="L325" s="75" t="s">
        <v>21</v>
      </c>
      <c r="M325" s="74" t="s">
        <v>22</v>
      </c>
      <c r="N325" s="8" t="s">
        <v>24</v>
      </c>
    </row>
    <row r="326" spans="1:53" ht="23.1" customHeight="1" thickBot="1" x14ac:dyDescent="0.4">
      <c r="B326" s="591" t="s">
        <v>229</v>
      </c>
      <c r="C326" s="116" t="s">
        <v>205</v>
      </c>
      <c r="D326" s="117" t="s">
        <v>204</v>
      </c>
      <c r="E326" s="450">
        <f>SUM(E327:E328)/E171*100</f>
        <v>100</v>
      </c>
      <c r="F326" s="174">
        <f t="shared" ref="F326:N326" si="18">SUM(F327:F328)/F171*100</f>
        <v>100</v>
      </c>
      <c r="G326" s="174">
        <f t="shared" si="18"/>
        <v>100</v>
      </c>
      <c r="H326" s="174">
        <f t="shared" si="18"/>
        <v>100</v>
      </c>
      <c r="I326" s="174">
        <f t="shared" si="18"/>
        <v>100</v>
      </c>
      <c r="J326" s="170">
        <f t="shared" si="18"/>
        <v>100</v>
      </c>
      <c r="K326" s="450" t="e">
        <f t="shared" si="18"/>
        <v>#DIV/0!</v>
      </c>
      <c r="L326" s="174">
        <f t="shared" si="18"/>
        <v>100</v>
      </c>
      <c r="M326" s="174" t="e">
        <f t="shared" si="18"/>
        <v>#DIV/0!</v>
      </c>
      <c r="N326" s="170">
        <f t="shared" si="18"/>
        <v>100</v>
      </c>
    </row>
    <row r="327" spans="1:53" ht="15" customHeight="1" x14ac:dyDescent="0.35">
      <c r="B327" s="592"/>
      <c r="C327" s="615" t="s">
        <v>2</v>
      </c>
      <c r="D327" s="76" t="s">
        <v>0</v>
      </c>
      <c r="E327" s="388">
        <v>8</v>
      </c>
      <c r="F327" s="389">
        <v>8</v>
      </c>
      <c r="G327" s="389">
        <v>8</v>
      </c>
      <c r="H327" s="389">
        <v>13</v>
      </c>
      <c r="I327" s="389">
        <v>13</v>
      </c>
      <c r="J327" s="19">
        <v>13</v>
      </c>
      <c r="K327" s="55">
        <v>0</v>
      </c>
      <c r="L327" s="17">
        <v>13</v>
      </c>
      <c r="M327" s="18">
        <v>0</v>
      </c>
      <c r="N327" s="19">
        <v>13</v>
      </c>
    </row>
    <row r="328" spans="1:53" ht="15.75" customHeight="1" thickBot="1" x14ac:dyDescent="0.4">
      <c r="B328" s="592"/>
      <c r="C328" s="616"/>
      <c r="D328" s="77" t="s">
        <v>1</v>
      </c>
      <c r="E328" s="390">
        <v>4</v>
      </c>
      <c r="F328" s="391">
        <v>6</v>
      </c>
      <c r="G328" s="391">
        <v>6</v>
      </c>
      <c r="H328" s="391">
        <v>9</v>
      </c>
      <c r="I328" s="391">
        <v>9</v>
      </c>
      <c r="J328" s="61">
        <v>9</v>
      </c>
      <c r="K328" s="78">
        <v>0</v>
      </c>
      <c r="L328" s="25">
        <v>9</v>
      </c>
      <c r="M328" s="26">
        <v>0</v>
      </c>
      <c r="N328" s="27">
        <v>9</v>
      </c>
    </row>
    <row r="329" spans="1:53" ht="15.75" customHeight="1" x14ac:dyDescent="0.35">
      <c r="B329" s="592"/>
      <c r="C329" s="615" t="s">
        <v>25</v>
      </c>
      <c r="D329" s="79" t="s">
        <v>3</v>
      </c>
      <c r="E329" s="490">
        <v>0</v>
      </c>
      <c r="F329" s="393">
        <v>0</v>
      </c>
      <c r="G329" s="393">
        <v>0</v>
      </c>
      <c r="H329" s="393">
        <v>0</v>
      </c>
      <c r="I329" s="498">
        <v>0</v>
      </c>
      <c r="J329" s="32">
        <v>0</v>
      </c>
      <c r="K329" s="80">
        <v>0</v>
      </c>
      <c r="L329" s="31">
        <v>0</v>
      </c>
      <c r="M329" s="14">
        <v>0</v>
      </c>
      <c r="N329" s="32">
        <v>0</v>
      </c>
    </row>
    <row r="330" spans="1:53" ht="15.75" customHeight="1" x14ac:dyDescent="0.35">
      <c r="B330" s="592"/>
      <c r="C330" s="617"/>
      <c r="D330" s="105" t="s">
        <v>5</v>
      </c>
      <c r="E330" s="491">
        <v>2</v>
      </c>
      <c r="F330" s="395">
        <v>2</v>
      </c>
      <c r="G330" s="395">
        <v>2</v>
      </c>
      <c r="H330" s="395">
        <v>4</v>
      </c>
      <c r="I330" s="399">
        <v>4</v>
      </c>
      <c r="J330" s="39">
        <v>4</v>
      </c>
      <c r="K330" s="57">
        <v>0</v>
      </c>
      <c r="L330" s="38">
        <v>4</v>
      </c>
      <c r="M330" s="35">
        <v>0</v>
      </c>
      <c r="N330" s="39">
        <v>4</v>
      </c>
    </row>
    <row r="331" spans="1:53" ht="15.75" customHeight="1" x14ac:dyDescent="0.35">
      <c r="B331" s="592"/>
      <c r="C331" s="617"/>
      <c r="D331" s="105" t="s">
        <v>6</v>
      </c>
      <c r="E331" s="491">
        <v>8</v>
      </c>
      <c r="F331" s="395">
        <v>10</v>
      </c>
      <c r="G331" s="395">
        <v>10</v>
      </c>
      <c r="H331" s="395">
        <v>15</v>
      </c>
      <c r="I331" s="399">
        <v>15</v>
      </c>
      <c r="J331" s="39">
        <v>15</v>
      </c>
      <c r="K331" s="57">
        <v>0</v>
      </c>
      <c r="L331" s="38">
        <v>15</v>
      </c>
      <c r="M331" s="35">
        <v>0</v>
      </c>
      <c r="N331" s="39">
        <v>15</v>
      </c>
    </row>
    <row r="332" spans="1:53" ht="15.75" customHeight="1" thickBot="1" x14ac:dyDescent="0.4">
      <c r="B332" s="592"/>
      <c r="C332" s="616"/>
      <c r="D332" s="108" t="s">
        <v>4</v>
      </c>
      <c r="E332" s="492">
        <v>2</v>
      </c>
      <c r="F332" s="397">
        <v>2</v>
      </c>
      <c r="G332" s="397">
        <v>2</v>
      </c>
      <c r="H332" s="397">
        <v>3</v>
      </c>
      <c r="I332" s="429">
        <v>3</v>
      </c>
      <c r="J332" s="27">
        <v>3</v>
      </c>
      <c r="K332" s="83">
        <v>0</v>
      </c>
      <c r="L332" s="25">
        <v>3</v>
      </c>
      <c r="M332" s="26">
        <v>0</v>
      </c>
      <c r="N332" s="27">
        <v>3</v>
      </c>
    </row>
    <row r="333" spans="1:53" x14ac:dyDescent="0.35">
      <c r="B333" s="592"/>
      <c r="C333" s="615" t="s">
        <v>26</v>
      </c>
      <c r="D333" s="84" t="s">
        <v>7</v>
      </c>
      <c r="E333" s="488">
        <v>2</v>
      </c>
      <c r="F333" s="389">
        <v>4</v>
      </c>
      <c r="G333" s="389">
        <v>4</v>
      </c>
      <c r="H333" s="389">
        <v>5</v>
      </c>
      <c r="I333" s="398">
        <v>5</v>
      </c>
      <c r="J333" s="19">
        <v>5</v>
      </c>
      <c r="K333" s="55">
        <v>0</v>
      </c>
      <c r="L333" s="17">
        <v>5</v>
      </c>
      <c r="M333" s="18">
        <v>0</v>
      </c>
      <c r="N333" s="19">
        <v>5</v>
      </c>
    </row>
    <row r="334" spans="1:53" ht="16.5" customHeight="1" thickBot="1" x14ac:dyDescent="0.4">
      <c r="B334" s="592"/>
      <c r="C334" s="616"/>
      <c r="D334" s="85" t="s">
        <v>8</v>
      </c>
      <c r="E334" s="492">
        <v>10</v>
      </c>
      <c r="F334" s="397">
        <v>10</v>
      </c>
      <c r="G334" s="397">
        <v>10</v>
      </c>
      <c r="H334" s="397">
        <v>17</v>
      </c>
      <c r="I334" s="429">
        <v>17</v>
      </c>
      <c r="J334" s="27">
        <v>17</v>
      </c>
      <c r="K334" s="83">
        <v>0</v>
      </c>
      <c r="L334" s="25">
        <v>17</v>
      </c>
      <c r="M334" s="26">
        <v>0</v>
      </c>
      <c r="N334" s="27">
        <v>17</v>
      </c>
    </row>
    <row r="335" spans="1:53" ht="16.5" customHeight="1" x14ac:dyDescent="0.35">
      <c r="B335" s="592"/>
      <c r="C335" s="618" t="s">
        <v>62</v>
      </c>
      <c r="D335" s="86" t="s">
        <v>29</v>
      </c>
      <c r="E335" s="488">
        <v>0</v>
      </c>
      <c r="F335" s="389">
        <v>0</v>
      </c>
      <c r="G335" s="389">
        <v>0</v>
      </c>
      <c r="H335" s="389">
        <v>0</v>
      </c>
      <c r="I335" s="398">
        <v>0</v>
      </c>
      <c r="J335" s="19">
        <v>0</v>
      </c>
      <c r="K335" s="55">
        <v>0</v>
      </c>
      <c r="L335" s="17">
        <v>0</v>
      </c>
      <c r="M335" s="18">
        <v>0</v>
      </c>
      <c r="N335" s="19">
        <v>0</v>
      </c>
    </row>
    <row r="336" spans="1:53" ht="15.75" customHeight="1" thickBot="1" x14ac:dyDescent="0.4">
      <c r="B336" s="592"/>
      <c r="C336" s="619"/>
      <c r="D336" s="85" t="s">
        <v>30</v>
      </c>
      <c r="E336" s="492">
        <v>12</v>
      </c>
      <c r="F336" s="397">
        <v>14</v>
      </c>
      <c r="G336" s="397">
        <v>14</v>
      </c>
      <c r="H336" s="397">
        <v>22</v>
      </c>
      <c r="I336" s="429">
        <v>22</v>
      </c>
      <c r="J336" s="27">
        <v>22</v>
      </c>
      <c r="K336" s="83">
        <v>0</v>
      </c>
      <c r="L336" s="25">
        <v>22</v>
      </c>
      <c r="M336" s="26">
        <v>0</v>
      </c>
      <c r="N336" s="27">
        <v>22</v>
      </c>
    </row>
    <row r="337" spans="2:14" ht="18" customHeight="1" x14ac:dyDescent="0.35">
      <c r="B337" s="592"/>
      <c r="C337" s="615" t="s">
        <v>27</v>
      </c>
      <c r="D337" s="86" t="s">
        <v>31</v>
      </c>
      <c r="E337" s="488">
        <v>0</v>
      </c>
      <c r="F337" s="389">
        <v>0</v>
      </c>
      <c r="G337" s="389">
        <v>0</v>
      </c>
      <c r="H337" s="389">
        <v>0</v>
      </c>
      <c r="I337" s="398">
        <v>0</v>
      </c>
      <c r="J337" s="19">
        <v>0</v>
      </c>
      <c r="K337" s="55">
        <v>0</v>
      </c>
      <c r="L337" s="17">
        <v>0</v>
      </c>
      <c r="M337" s="18">
        <v>0</v>
      </c>
      <c r="N337" s="19">
        <v>0</v>
      </c>
    </row>
    <row r="338" spans="2:14" ht="19.5" customHeight="1" x14ac:dyDescent="0.35">
      <c r="B338" s="592"/>
      <c r="C338" s="617"/>
      <c r="D338" s="87" t="s">
        <v>32</v>
      </c>
      <c r="E338" s="491">
        <v>0</v>
      </c>
      <c r="F338" s="395">
        <v>0</v>
      </c>
      <c r="G338" s="395">
        <v>0</v>
      </c>
      <c r="H338" s="395">
        <v>0</v>
      </c>
      <c r="I338" s="399">
        <v>0</v>
      </c>
      <c r="J338" s="39">
        <v>0</v>
      </c>
      <c r="K338" s="57">
        <v>0</v>
      </c>
      <c r="L338" s="38">
        <v>0</v>
      </c>
      <c r="M338" s="35">
        <v>0</v>
      </c>
      <c r="N338" s="39">
        <v>0</v>
      </c>
    </row>
    <row r="339" spans="2:14" ht="13.9" thickBot="1" x14ac:dyDescent="0.4">
      <c r="B339" s="592"/>
      <c r="C339" s="619"/>
      <c r="D339" s="88" t="s">
        <v>33</v>
      </c>
      <c r="E339" s="492">
        <v>0</v>
      </c>
      <c r="F339" s="397">
        <v>0</v>
      </c>
      <c r="G339" s="397">
        <v>0</v>
      </c>
      <c r="H339" s="397">
        <v>0</v>
      </c>
      <c r="I339" s="429">
        <v>0</v>
      </c>
      <c r="J339" s="27">
        <v>0</v>
      </c>
      <c r="K339" s="83">
        <v>0</v>
      </c>
      <c r="L339" s="25">
        <v>0</v>
      </c>
      <c r="M339" s="26">
        <v>0</v>
      </c>
      <c r="N339" s="27">
        <v>0</v>
      </c>
    </row>
    <row r="340" spans="2:14" x14ac:dyDescent="0.35">
      <c r="B340" s="592"/>
      <c r="C340" s="615" t="s">
        <v>28</v>
      </c>
      <c r="D340" s="89" t="s">
        <v>34</v>
      </c>
      <c r="E340" s="493">
        <v>0</v>
      </c>
      <c r="F340" s="389">
        <v>0</v>
      </c>
      <c r="G340" s="389">
        <v>0</v>
      </c>
      <c r="H340" s="389">
        <v>0</v>
      </c>
      <c r="I340" s="398">
        <v>0</v>
      </c>
      <c r="J340" s="19">
        <v>0</v>
      </c>
      <c r="K340" s="55">
        <v>0</v>
      </c>
      <c r="L340" s="17">
        <v>0</v>
      </c>
      <c r="M340" s="18">
        <v>0</v>
      </c>
      <c r="N340" s="19">
        <v>0</v>
      </c>
    </row>
    <row r="341" spans="2:14" x14ac:dyDescent="0.35">
      <c r="B341" s="592"/>
      <c r="C341" s="617"/>
      <c r="D341" s="90" t="s">
        <v>36</v>
      </c>
      <c r="E341" s="494">
        <v>0</v>
      </c>
      <c r="F341" s="395">
        <v>0</v>
      </c>
      <c r="G341" s="395">
        <v>0</v>
      </c>
      <c r="H341" s="395">
        <v>0</v>
      </c>
      <c r="I341" s="399">
        <v>0</v>
      </c>
      <c r="J341" s="39">
        <v>0</v>
      </c>
      <c r="K341" s="57">
        <v>0</v>
      </c>
      <c r="L341" s="38">
        <v>0</v>
      </c>
      <c r="M341" s="35">
        <v>0</v>
      </c>
      <c r="N341" s="39">
        <v>0</v>
      </c>
    </row>
    <row r="342" spans="2:14" x14ac:dyDescent="0.35">
      <c r="B342" s="592"/>
      <c r="C342" s="617"/>
      <c r="D342" s="90" t="s">
        <v>35</v>
      </c>
      <c r="E342" s="494">
        <v>0</v>
      </c>
      <c r="F342" s="395">
        <v>0</v>
      </c>
      <c r="G342" s="395">
        <v>0</v>
      </c>
      <c r="H342" s="395">
        <v>0</v>
      </c>
      <c r="I342" s="399">
        <v>0</v>
      </c>
      <c r="J342" s="39">
        <v>0</v>
      </c>
      <c r="K342" s="57">
        <v>0</v>
      </c>
      <c r="L342" s="38">
        <v>0</v>
      </c>
      <c r="M342" s="35">
        <v>0</v>
      </c>
      <c r="N342" s="39">
        <v>0</v>
      </c>
    </row>
    <row r="343" spans="2:14" ht="15.75" customHeight="1" thickBot="1" x14ac:dyDescent="0.4">
      <c r="B343" s="592"/>
      <c r="C343" s="619"/>
      <c r="D343" s="88" t="s">
        <v>37</v>
      </c>
      <c r="E343" s="492">
        <v>0</v>
      </c>
      <c r="F343" s="397">
        <v>0</v>
      </c>
      <c r="G343" s="397">
        <v>0</v>
      </c>
      <c r="H343" s="397">
        <v>0</v>
      </c>
      <c r="I343" s="429">
        <v>0</v>
      </c>
      <c r="J343" s="27">
        <v>0</v>
      </c>
      <c r="K343" s="83">
        <v>0</v>
      </c>
      <c r="L343" s="25">
        <v>0</v>
      </c>
      <c r="M343" s="26">
        <v>0</v>
      </c>
      <c r="N343" s="27">
        <v>0</v>
      </c>
    </row>
    <row r="344" spans="2:14" ht="18.75" customHeight="1" x14ac:dyDescent="0.35">
      <c r="B344" s="592"/>
      <c r="C344" s="620" t="s">
        <v>99</v>
      </c>
      <c r="D344" s="90" t="s">
        <v>75</v>
      </c>
      <c r="E344" s="493">
        <v>8</v>
      </c>
      <c r="F344" s="389">
        <v>10</v>
      </c>
      <c r="G344" s="389">
        <v>10</v>
      </c>
      <c r="H344" s="389">
        <v>11</v>
      </c>
      <c r="I344" s="398">
        <v>11</v>
      </c>
      <c r="J344" s="19">
        <v>11</v>
      </c>
      <c r="K344" s="55">
        <v>0</v>
      </c>
      <c r="L344" s="17">
        <v>11</v>
      </c>
      <c r="M344" s="18">
        <v>0</v>
      </c>
      <c r="N344" s="19">
        <v>11</v>
      </c>
    </row>
    <row r="345" spans="2:14" ht="17.25" customHeight="1" x14ac:dyDescent="0.35">
      <c r="B345" s="592"/>
      <c r="C345" s="621"/>
      <c r="D345" s="90" t="s">
        <v>76</v>
      </c>
      <c r="E345" s="493">
        <v>3</v>
      </c>
      <c r="F345" s="389">
        <v>3</v>
      </c>
      <c r="G345" s="389">
        <v>3</v>
      </c>
      <c r="H345" s="389">
        <v>7</v>
      </c>
      <c r="I345" s="398">
        <v>7</v>
      </c>
      <c r="J345" s="19">
        <v>7</v>
      </c>
      <c r="K345" s="55">
        <v>0</v>
      </c>
      <c r="L345" s="17">
        <v>7</v>
      </c>
      <c r="M345" s="18">
        <v>0</v>
      </c>
      <c r="N345" s="19">
        <v>7</v>
      </c>
    </row>
    <row r="346" spans="2:14" ht="14.25" customHeight="1" x14ac:dyDescent="0.35">
      <c r="B346" s="592"/>
      <c r="C346" s="621"/>
      <c r="D346" s="90" t="s">
        <v>77</v>
      </c>
      <c r="E346" s="493">
        <v>0</v>
      </c>
      <c r="F346" s="389">
        <v>0</v>
      </c>
      <c r="G346" s="389">
        <v>0</v>
      </c>
      <c r="H346" s="389">
        <v>0</v>
      </c>
      <c r="I346" s="398">
        <v>0</v>
      </c>
      <c r="J346" s="19">
        <v>0</v>
      </c>
      <c r="K346" s="55">
        <v>0</v>
      </c>
      <c r="L346" s="17">
        <v>0</v>
      </c>
      <c r="M346" s="18">
        <v>0</v>
      </c>
      <c r="N346" s="19">
        <v>0</v>
      </c>
    </row>
    <row r="347" spans="2:14" ht="18" customHeight="1" thickBot="1" x14ac:dyDescent="0.4">
      <c r="B347" s="592"/>
      <c r="C347" s="622"/>
      <c r="D347" s="91" t="s">
        <v>80</v>
      </c>
      <c r="E347" s="557">
        <v>1</v>
      </c>
      <c r="F347" s="406">
        <v>1</v>
      </c>
      <c r="G347" s="406">
        <v>1</v>
      </c>
      <c r="H347" s="406">
        <v>4</v>
      </c>
      <c r="I347" s="558">
        <v>4</v>
      </c>
      <c r="J347" s="27">
        <v>4</v>
      </c>
      <c r="K347" s="45">
        <v>0</v>
      </c>
      <c r="L347" s="66">
        <v>4</v>
      </c>
      <c r="M347" s="63">
        <v>0</v>
      </c>
      <c r="N347" s="27">
        <v>4</v>
      </c>
    </row>
    <row r="348" spans="2:14" ht="22.5" customHeight="1" x14ac:dyDescent="0.35">
      <c r="B348" s="592"/>
      <c r="C348" s="615" t="s">
        <v>100</v>
      </c>
      <c r="D348" s="86" t="s">
        <v>29</v>
      </c>
      <c r="E348" s="493">
        <v>0</v>
      </c>
      <c r="F348" s="389">
        <v>0</v>
      </c>
      <c r="G348" s="389">
        <v>0</v>
      </c>
      <c r="H348" s="389">
        <v>0</v>
      </c>
      <c r="I348" s="398">
        <v>0</v>
      </c>
      <c r="J348" s="19">
        <v>0</v>
      </c>
      <c r="K348" s="55">
        <v>0</v>
      </c>
      <c r="L348" s="17">
        <v>0</v>
      </c>
      <c r="M348" s="18">
        <v>0</v>
      </c>
      <c r="N348" s="19">
        <v>0</v>
      </c>
    </row>
    <row r="349" spans="2:14" ht="22.5" customHeight="1" thickBot="1" x14ac:dyDescent="0.4">
      <c r="B349" s="592"/>
      <c r="C349" s="616"/>
      <c r="D349" s="88" t="s">
        <v>30</v>
      </c>
      <c r="E349" s="559">
        <v>12</v>
      </c>
      <c r="F349" s="397">
        <v>14</v>
      </c>
      <c r="G349" s="397">
        <v>14</v>
      </c>
      <c r="H349" s="397">
        <v>22</v>
      </c>
      <c r="I349" s="429">
        <v>22</v>
      </c>
      <c r="J349" s="27">
        <v>22</v>
      </c>
      <c r="K349" s="83">
        <v>0</v>
      </c>
      <c r="L349" s="25">
        <v>22</v>
      </c>
      <c r="M349" s="26">
        <v>0</v>
      </c>
      <c r="N349" s="27">
        <v>22</v>
      </c>
    </row>
    <row r="350" spans="2:14" ht="15.75" customHeight="1" x14ac:dyDescent="0.35">
      <c r="B350" s="592"/>
      <c r="C350" s="615" t="s">
        <v>81</v>
      </c>
      <c r="D350" s="86" t="s">
        <v>82</v>
      </c>
      <c r="E350" s="493">
        <v>8</v>
      </c>
      <c r="F350" s="389">
        <v>10</v>
      </c>
      <c r="G350" s="389">
        <v>10</v>
      </c>
      <c r="H350" s="389">
        <v>11</v>
      </c>
      <c r="I350" s="398">
        <v>11</v>
      </c>
      <c r="J350" s="19">
        <v>11</v>
      </c>
      <c r="K350" s="55">
        <v>0</v>
      </c>
      <c r="L350" s="17">
        <v>11</v>
      </c>
      <c r="M350" s="18">
        <v>0</v>
      </c>
      <c r="N350" s="19">
        <v>11</v>
      </c>
    </row>
    <row r="351" spans="2:14" ht="14.45" customHeight="1" x14ac:dyDescent="0.35">
      <c r="B351" s="592"/>
      <c r="C351" s="621"/>
      <c r="D351" s="90" t="s">
        <v>83</v>
      </c>
      <c r="E351" s="398">
        <v>0</v>
      </c>
      <c r="F351" s="398">
        <v>0</v>
      </c>
      <c r="G351" s="398">
        <v>0</v>
      </c>
      <c r="H351" s="398">
        <v>0</v>
      </c>
      <c r="I351" s="398">
        <v>0</v>
      </c>
      <c r="J351" s="19">
        <v>0</v>
      </c>
      <c r="K351" s="55">
        <v>0</v>
      </c>
      <c r="L351" s="17">
        <v>0</v>
      </c>
      <c r="M351" s="18">
        <v>0</v>
      </c>
      <c r="N351" s="19">
        <v>0</v>
      </c>
    </row>
    <row r="352" spans="2:14" ht="18.75" customHeight="1" thickBot="1" x14ac:dyDescent="0.4">
      <c r="B352" s="592"/>
      <c r="C352" s="616"/>
      <c r="D352" s="88" t="s">
        <v>84</v>
      </c>
      <c r="E352" s="429">
        <v>4</v>
      </c>
      <c r="F352" s="429">
        <v>4</v>
      </c>
      <c r="G352" s="429">
        <v>4</v>
      </c>
      <c r="H352" s="429">
        <v>11</v>
      </c>
      <c r="I352" s="429">
        <v>11</v>
      </c>
      <c r="J352" s="27">
        <v>11</v>
      </c>
      <c r="K352" s="83">
        <v>0</v>
      </c>
      <c r="L352" s="25">
        <v>11</v>
      </c>
      <c r="M352" s="26">
        <v>0</v>
      </c>
      <c r="N352" s="27">
        <v>11</v>
      </c>
    </row>
    <row r="353" spans="1:53" s="270" customFormat="1" ht="12" customHeight="1" thickBot="1" x14ac:dyDescent="0.4">
      <c r="A353" s="264"/>
      <c r="B353" s="266"/>
      <c r="C353" s="267"/>
      <c r="D353" s="267"/>
      <c r="E353" s="268"/>
      <c r="F353" s="268"/>
      <c r="G353" s="268"/>
      <c r="H353" s="268"/>
      <c r="I353" s="268"/>
      <c r="J353" s="268"/>
      <c r="K353" s="268"/>
      <c r="L353" s="269"/>
      <c r="M353" s="268"/>
      <c r="N353" s="268"/>
      <c r="O353" s="264"/>
      <c r="P353" s="264"/>
      <c r="Q353" s="264"/>
      <c r="R353" s="264"/>
      <c r="S353" s="264"/>
      <c r="T353" s="264"/>
      <c r="U353" s="264"/>
      <c r="V353" s="264"/>
      <c r="W353" s="264"/>
      <c r="X353" s="264"/>
      <c r="Y353" s="264"/>
      <c r="Z353" s="264"/>
      <c r="AA353" s="264"/>
      <c r="AB353" s="264"/>
      <c r="AC353" s="264"/>
      <c r="AD353" s="264"/>
      <c r="AE353" s="264"/>
      <c r="AF353" s="264"/>
      <c r="AG353" s="264"/>
      <c r="AH353" s="264"/>
      <c r="AI353" s="264"/>
      <c r="AJ353" s="264"/>
      <c r="AK353" s="264"/>
      <c r="AL353" s="264"/>
      <c r="AM353" s="264"/>
      <c r="AN353" s="264"/>
      <c r="AO353" s="264"/>
      <c r="AP353" s="264"/>
      <c r="AQ353" s="264"/>
      <c r="AR353" s="264"/>
      <c r="AS353" s="264"/>
      <c r="AT353" s="264"/>
      <c r="AU353" s="264"/>
      <c r="AV353" s="264"/>
      <c r="AW353" s="264"/>
      <c r="AX353" s="264"/>
      <c r="AY353" s="264"/>
      <c r="AZ353" s="264"/>
      <c r="BA353" s="264"/>
    </row>
    <row r="354" spans="1:53" ht="60.6" customHeight="1" thickBot="1" x14ac:dyDescent="0.55000000000000004">
      <c r="B354" s="205" t="s">
        <v>9</v>
      </c>
      <c r="C354" s="205" t="s">
        <v>51</v>
      </c>
      <c r="D354" s="208" t="s">
        <v>52</v>
      </c>
      <c r="E354" s="463" t="s">
        <v>192</v>
      </c>
      <c r="F354" s="7" t="s">
        <v>193</v>
      </c>
      <c r="G354" s="7" t="s">
        <v>194</v>
      </c>
      <c r="H354" s="7" t="s">
        <v>195</v>
      </c>
      <c r="I354" s="7" t="s">
        <v>196</v>
      </c>
      <c r="J354" s="8" t="s">
        <v>197</v>
      </c>
      <c r="K354" s="73" t="s">
        <v>23</v>
      </c>
      <c r="L354" s="75" t="s">
        <v>21</v>
      </c>
      <c r="M354" s="74" t="s">
        <v>22</v>
      </c>
      <c r="N354" s="8" t="s">
        <v>24</v>
      </c>
    </row>
    <row r="355" spans="1:53" ht="22.5" customHeight="1" thickBot="1" x14ac:dyDescent="0.4">
      <c r="B355" s="591" t="s">
        <v>230</v>
      </c>
      <c r="C355" s="116" t="s">
        <v>205</v>
      </c>
      <c r="D355" s="117" t="s">
        <v>204</v>
      </c>
      <c r="E355" s="173">
        <f>SUM(E356:E357)/E171*100</f>
        <v>0</v>
      </c>
      <c r="F355" s="96">
        <f t="shared" ref="F355:N355" si="19">SUM(F356:F357)/F171*100</f>
        <v>0</v>
      </c>
      <c r="G355" s="96">
        <f t="shared" si="19"/>
        <v>0</v>
      </c>
      <c r="H355" s="96">
        <f t="shared" si="19"/>
        <v>0</v>
      </c>
      <c r="I355" s="96">
        <f t="shared" si="19"/>
        <v>0</v>
      </c>
      <c r="J355" s="379">
        <f t="shared" si="19"/>
        <v>0</v>
      </c>
      <c r="K355" s="495" t="e">
        <f t="shared" si="19"/>
        <v>#DIV/0!</v>
      </c>
      <c r="L355" s="271">
        <f t="shared" si="19"/>
        <v>0</v>
      </c>
      <c r="M355" s="271" t="e">
        <f t="shared" si="19"/>
        <v>#DIV/0!</v>
      </c>
      <c r="N355" s="560">
        <f t="shared" si="19"/>
        <v>0</v>
      </c>
    </row>
    <row r="356" spans="1:53" ht="15" customHeight="1" x14ac:dyDescent="0.35">
      <c r="B356" s="592"/>
      <c r="C356" s="615" t="s">
        <v>2</v>
      </c>
      <c r="D356" s="76" t="s">
        <v>0</v>
      </c>
      <c r="E356" s="388">
        <v>0</v>
      </c>
      <c r="F356" s="389">
        <v>0</v>
      </c>
      <c r="G356" s="389">
        <v>0</v>
      </c>
      <c r="H356" s="18">
        <v>0</v>
      </c>
      <c r="I356" s="18">
        <v>0</v>
      </c>
      <c r="J356" s="19">
        <v>0</v>
      </c>
      <c r="K356" s="55">
        <v>0</v>
      </c>
      <c r="L356" s="17">
        <v>0</v>
      </c>
      <c r="M356" s="18">
        <v>0</v>
      </c>
      <c r="N356" s="19">
        <v>0</v>
      </c>
    </row>
    <row r="357" spans="1:53" ht="15.75" customHeight="1" thickBot="1" x14ac:dyDescent="0.4">
      <c r="B357" s="592"/>
      <c r="C357" s="616"/>
      <c r="D357" s="77" t="s">
        <v>1</v>
      </c>
      <c r="E357" s="390">
        <v>0</v>
      </c>
      <c r="F357" s="391">
        <v>0</v>
      </c>
      <c r="G357" s="391">
        <v>0</v>
      </c>
      <c r="H357" s="22">
        <v>0</v>
      </c>
      <c r="I357" s="22">
        <v>0</v>
      </c>
      <c r="J357" s="61">
        <v>0</v>
      </c>
      <c r="K357" s="78">
        <v>0</v>
      </c>
      <c r="L357" s="25">
        <v>0</v>
      </c>
      <c r="M357" s="26">
        <v>0</v>
      </c>
      <c r="N357" s="27">
        <v>0</v>
      </c>
    </row>
    <row r="358" spans="1:53" ht="15.75" customHeight="1" x14ac:dyDescent="0.35">
      <c r="B358" s="592"/>
      <c r="C358" s="615" t="s">
        <v>25</v>
      </c>
      <c r="D358" s="79" t="s">
        <v>3</v>
      </c>
      <c r="E358" s="392">
        <v>0</v>
      </c>
      <c r="F358" s="393">
        <v>0</v>
      </c>
      <c r="G358" s="393">
        <v>0</v>
      </c>
      <c r="H358" s="14">
        <v>0</v>
      </c>
      <c r="I358" s="14">
        <v>0</v>
      </c>
      <c r="J358" s="32">
        <v>0</v>
      </c>
      <c r="K358" s="80">
        <v>0</v>
      </c>
      <c r="L358" s="31">
        <v>0</v>
      </c>
      <c r="M358" s="14">
        <v>0</v>
      </c>
      <c r="N358" s="32">
        <v>0</v>
      </c>
    </row>
    <row r="359" spans="1:53" ht="15.75" customHeight="1" x14ac:dyDescent="0.35">
      <c r="B359" s="592"/>
      <c r="C359" s="617"/>
      <c r="D359" s="105" t="s">
        <v>5</v>
      </c>
      <c r="E359" s="394">
        <v>0</v>
      </c>
      <c r="F359" s="395">
        <v>0</v>
      </c>
      <c r="G359" s="395">
        <v>0</v>
      </c>
      <c r="H359" s="35">
        <v>0</v>
      </c>
      <c r="I359" s="35">
        <v>0</v>
      </c>
      <c r="J359" s="39">
        <v>0</v>
      </c>
      <c r="K359" s="57">
        <v>0</v>
      </c>
      <c r="L359" s="38">
        <v>0</v>
      </c>
      <c r="M359" s="35">
        <v>0</v>
      </c>
      <c r="N359" s="39">
        <v>0</v>
      </c>
    </row>
    <row r="360" spans="1:53" ht="15.75" customHeight="1" x14ac:dyDescent="0.35">
      <c r="B360" s="592"/>
      <c r="C360" s="617"/>
      <c r="D360" s="105" t="s">
        <v>6</v>
      </c>
      <c r="E360" s="394">
        <v>0</v>
      </c>
      <c r="F360" s="395">
        <v>0</v>
      </c>
      <c r="G360" s="395">
        <v>0</v>
      </c>
      <c r="H360" s="35">
        <v>0</v>
      </c>
      <c r="I360" s="35">
        <v>0</v>
      </c>
      <c r="J360" s="39">
        <v>0</v>
      </c>
      <c r="K360" s="57">
        <v>0</v>
      </c>
      <c r="L360" s="38">
        <v>0</v>
      </c>
      <c r="M360" s="35">
        <v>0</v>
      </c>
      <c r="N360" s="39">
        <v>0</v>
      </c>
    </row>
    <row r="361" spans="1:53" ht="15.75" customHeight="1" thickBot="1" x14ac:dyDescent="0.4">
      <c r="B361" s="592"/>
      <c r="C361" s="616"/>
      <c r="D361" s="108" t="s">
        <v>4</v>
      </c>
      <c r="E361" s="396">
        <v>0</v>
      </c>
      <c r="F361" s="397">
        <v>0</v>
      </c>
      <c r="G361" s="397">
        <v>0</v>
      </c>
      <c r="H361" s="26">
        <v>0</v>
      </c>
      <c r="I361" s="26">
        <v>0</v>
      </c>
      <c r="J361" s="27">
        <v>0</v>
      </c>
      <c r="K361" s="83">
        <v>0</v>
      </c>
      <c r="L361" s="25">
        <v>0</v>
      </c>
      <c r="M361" s="26">
        <v>0</v>
      </c>
      <c r="N361" s="27">
        <v>0</v>
      </c>
    </row>
    <row r="362" spans="1:53" x14ac:dyDescent="0.35">
      <c r="B362" s="592"/>
      <c r="C362" s="615" t="s">
        <v>26</v>
      </c>
      <c r="D362" s="84" t="s">
        <v>7</v>
      </c>
      <c r="E362" s="388">
        <v>0</v>
      </c>
      <c r="F362" s="389">
        <v>0</v>
      </c>
      <c r="G362" s="389">
        <v>0</v>
      </c>
      <c r="H362" s="18">
        <v>0</v>
      </c>
      <c r="I362" s="18">
        <v>0</v>
      </c>
      <c r="J362" s="19">
        <v>0</v>
      </c>
      <c r="K362" s="55">
        <v>0</v>
      </c>
      <c r="L362" s="17">
        <v>0</v>
      </c>
      <c r="M362" s="18">
        <v>0</v>
      </c>
      <c r="N362" s="19">
        <v>0</v>
      </c>
    </row>
    <row r="363" spans="1:53" ht="16.5" customHeight="1" thickBot="1" x14ac:dyDescent="0.4">
      <c r="B363" s="592"/>
      <c r="C363" s="616"/>
      <c r="D363" s="85" t="s">
        <v>8</v>
      </c>
      <c r="E363" s="396">
        <v>0</v>
      </c>
      <c r="F363" s="397">
        <v>0</v>
      </c>
      <c r="G363" s="397">
        <v>0</v>
      </c>
      <c r="H363" s="26">
        <v>0</v>
      </c>
      <c r="I363" s="26">
        <v>0</v>
      </c>
      <c r="J363" s="27">
        <v>0</v>
      </c>
      <c r="K363" s="83">
        <v>0</v>
      </c>
      <c r="L363" s="25">
        <v>0</v>
      </c>
      <c r="M363" s="26">
        <v>0</v>
      </c>
      <c r="N363" s="27">
        <v>0</v>
      </c>
    </row>
    <row r="364" spans="1:53" ht="16.5" customHeight="1" x14ac:dyDescent="0.35">
      <c r="B364" s="592"/>
      <c r="C364" s="618" t="s">
        <v>101</v>
      </c>
      <c r="D364" s="86" t="s">
        <v>29</v>
      </c>
      <c r="E364" s="388">
        <v>0</v>
      </c>
      <c r="F364" s="389">
        <v>0</v>
      </c>
      <c r="G364" s="389">
        <v>0</v>
      </c>
      <c r="H364" s="18">
        <v>0</v>
      </c>
      <c r="I364" s="18">
        <v>0</v>
      </c>
      <c r="J364" s="19">
        <v>0</v>
      </c>
      <c r="K364" s="55">
        <v>0</v>
      </c>
      <c r="L364" s="17">
        <v>0</v>
      </c>
      <c r="M364" s="18">
        <v>0</v>
      </c>
      <c r="N364" s="19">
        <v>0</v>
      </c>
    </row>
    <row r="365" spans="1:53" ht="16.5" customHeight="1" thickBot="1" x14ac:dyDescent="0.4">
      <c r="B365" s="592"/>
      <c r="C365" s="619"/>
      <c r="D365" s="85" t="s">
        <v>30</v>
      </c>
      <c r="E365" s="396">
        <v>0</v>
      </c>
      <c r="F365" s="397">
        <v>0</v>
      </c>
      <c r="G365" s="397">
        <v>0</v>
      </c>
      <c r="H365" s="26">
        <v>0</v>
      </c>
      <c r="I365" s="26">
        <v>0</v>
      </c>
      <c r="J365" s="27">
        <v>0</v>
      </c>
      <c r="K365" s="83">
        <v>0</v>
      </c>
      <c r="L365" s="25">
        <v>0</v>
      </c>
      <c r="M365" s="26">
        <v>0</v>
      </c>
      <c r="N365" s="27">
        <v>0</v>
      </c>
    </row>
    <row r="366" spans="1:53" ht="18" customHeight="1" x14ac:dyDescent="0.35">
      <c r="B366" s="592"/>
      <c r="C366" s="615" t="s">
        <v>27</v>
      </c>
      <c r="D366" s="86" t="s">
        <v>31</v>
      </c>
      <c r="E366" s="388">
        <v>0</v>
      </c>
      <c r="F366" s="389">
        <v>0</v>
      </c>
      <c r="G366" s="389">
        <v>0</v>
      </c>
      <c r="H366" s="18">
        <v>0</v>
      </c>
      <c r="I366" s="18">
        <v>0</v>
      </c>
      <c r="J366" s="19">
        <v>0</v>
      </c>
      <c r="K366" s="55">
        <v>0</v>
      </c>
      <c r="L366" s="17">
        <v>0</v>
      </c>
      <c r="M366" s="18">
        <v>0</v>
      </c>
      <c r="N366" s="19">
        <v>0</v>
      </c>
    </row>
    <row r="367" spans="1:53" ht="18" customHeight="1" x14ac:dyDescent="0.35">
      <c r="B367" s="592"/>
      <c r="C367" s="617"/>
      <c r="D367" s="87" t="s">
        <v>32</v>
      </c>
      <c r="E367" s="394">
        <v>0</v>
      </c>
      <c r="F367" s="395">
        <v>0</v>
      </c>
      <c r="G367" s="395">
        <v>0</v>
      </c>
      <c r="H367" s="35">
        <v>0</v>
      </c>
      <c r="I367" s="35">
        <v>0</v>
      </c>
      <c r="J367" s="39">
        <v>0</v>
      </c>
      <c r="K367" s="57">
        <v>0</v>
      </c>
      <c r="L367" s="38">
        <v>0</v>
      </c>
      <c r="M367" s="35">
        <v>0</v>
      </c>
      <c r="N367" s="39">
        <v>0</v>
      </c>
    </row>
    <row r="368" spans="1:53" ht="13.9" thickBot="1" x14ac:dyDescent="0.4">
      <c r="B368" s="592"/>
      <c r="C368" s="619"/>
      <c r="D368" s="88" t="s">
        <v>33</v>
      </c>
      <c r="E368" s="396">
        <v>0</v>
      </c>
      <c r="F368" s="397">
        <v>0</v>
      </c>
      <c r="G368" s="397">
        <v>0</v>
      </c>
      <c r="H368" s="26">
        <v>0</v>
      </c>
      <c r="I368" s="26">
        <v>0</v>
      </c>
      <c r="J368" s="27">
        <v>0</v>
      </c>
      <c r="K368" s="83">
        <v>0</v>
      </c>
      <c r="L368" s="25">
        <v>0</v>
      </c>
      <c r="M368" s="26">
        <v>0</v>
      </c>
      <c r="N368" s="27">
        <v>0</v>
      </c>
    </row>
    <row r="369" spans="1:53" x14ac:dyDescent="0.35">
      <c r="B369" s="592"/>
      <c r="C369" s="615" t="s">
        <v>28</v>
      </c>
      <c r="D369" s="89" t="s">
        <v>34</v>
      </c>
      <c r="E369" s="398">
        <v>0</v>
      </c>
      <c r="F369" s="389">
        <v>0</v>
      </c>
      <c r="G369" s="389">
        <v>0</v>
      </c>
      <c r="H369" s="18">
        <v>0</v>
      </c>
      <c r="I369" s="18">
        <v>0</v>
      </c>
      <c r="J369" s="19">
        <v>0</v>
      </c>
      <c r="K369" s="55">
        <v>0</v>
      </c>
      <c r="L369" s="17">
        <v>0</v>
      </c>
      <c r="M369" s="18">
        <v>0</v>
      </c>
      <c r="N369" s="19">
        <v>0</v>
      </c>
    </row>
    <row r="370" spans="1:53" x14ac:dyDescent="0.35">
      <c r="B370" s="592"/>
      <c r="C370" s="617"/>
      <c r="D370" s="90" t="s">
        <v>36</v>
      </c>
      <c r="E370" s="399">
        <v>0</v>
      </c>
      <c r="F370" s="395">
        <v>0</v>
      </c>
      <c r="G370" s="395">
        <v>0</v>
      </c>
      <c r="H370" s="35">
        <v>0</v>
      </c>
      <c r="I370" s="35">
        <v>0</v>
      </c>
      <c r="J370" s="39">
        <v>0</v>
      </c>
      <c r="K370" s="57">
        <v>0</v>
      </c>
      <c r="L370" s="38">
        <v>0</v>
      </c>
      <c r="M370" s="35">
        <v>0</v>
      </c>
      <c r="N370" s="39">
        <v>0</v>
      </c>
    </row>
    <row r="371" spans="1:53" x14ac:dyDescent="0.35">
      <c r="B371" s="592"/>
      <c r="C371" s="617"/>
      <c r="D371" s="90" t="s">
        <v>35</v>
      </c>
      <c r="E371" s="399">
        <v>0</v>
      </c>
      <c r="F371" s="395">
        <v>0</v>
      </c>
      <c r="G371" s="395">
        <v>0</v>
      </c>
      <c r="H371" s="35">
        <v>0</v>
      </c>
      <c r="I371" s="35">
        <v>0</v>
      </c>
      <c r="J371" s="39">
        <v>0</v>
      </c>
      <c r="K371" s="57">
        <v>0</v>
      </c>
      <c r="L371" s="38">
        <v>0</v>
      </c>
      <c r="M371" s="35">
        <v>0</v>
      </c>
      <c r="N371" s="39">
        <v>0</v>
      </c>
    </row>
    <row r="372" spans="1:53" ht="15.75" customHeight="1" thickBot="1" x14ac:dyDescent="0.4">
      <c r="B372" s="592"/>
      <c r="C372" s="619"/>
      <c r="D372" s="88" t="s">
        <v>37</v>
      </c>
      <c r="E372" s="396">
        <v>0</v>
      </c>
      <c r="F372" s="397">
        <v>0</v>
      </c>
      <c r="G372" s="397">
        <v>0</v>
      </c>
      <c r="H372" s="26">
        <v>0</v>
      </c>
      <c r="I372" s="26">
        <v>0</v>
      </c>
      <c r="J372" s="27">
        <v>0</v>
      </c>
      <c r="K372" s="83">
        <v>0</v>
      </c>
      <c r="L372" s="25">
        <v>0</v>
      </c>
      <c r="M372" s="26">
        <v>0</v>
      </c>
      <c r="N372" s="27">
        <v>0</v>
      </c>
    </row>
    <row r="373" spans="1:53" ht="18.600000000000001" customHeight="1" x14ac:dyDescent="0.35">
      <c r="B373" s="592"/>
      <c r="C373" s="620" t="s">
        <v>99</v>
      </c>
      <c r="D373" s="90" t="s">
        <v>75</v>
      </c>
      <c r="E373" s="398">
        <v>0</v>
      </c>
      <c r="F373" s="389">
        <v>0</v>
      </c>
      <c r="G373" s="389">
        <v>0</v>
      </c>
      <c r="H373" s="18">
        <v>0</v>
      </c>
      <c r="I373" s="18">
        <v>0</v>
      </c>
      <c r="J373" s="19">
        <v>0</v>
      </c>
      <c r="K373" s="55">
        <v>0</v>
      </c>
      <c r="L373" s="17">
        <v>0</v>
      </c>
      <c r="M373" s="18">
        <v>0</v>
      </c>
      <c r="N373" s="19">
        <v>0</v>
      </c>
    </row>
    <row r="374" spans="1:53" ht="18" customHeight="1" x14ac:dyDescent="0.35">
      <c r="B374" s="592"/>
      <c r="C374" s="621"/>
      <c r="D374" s="90" t="s">
        <v>76</v>
      </c>
      <c r="E374" s="398">
        <v>0</v>
      </c>
      <c r="F374" s="389">
        <v>0</v>
      </c>
      <c r="G374" s="389">
        <v>0</v>
      </c>
      <c r="H374" s="18">
        <v>0</v>
      </c>
      <c r="I374" s="18">
        <v>0</v>
      </c>
      <c r="J374" s="19">
        <v>0</v>
      </c>
      <c r="K374" s="55">
        <v>0</v>
      </c>
      <c r="L374" s="17">
        <v>0</v>
      </c>
      <c r="M374" s="18">
        <v>0</v>
      </c>
      <c r="N374" s="19">
        <v>0</v>
      </c>
    </row>
    <row r="375" spans="1:53" ht="17.25" customHeight="1" x14ac:dyDescent="0.35">
      <c r="B375" s="592"/>
      <c r="C375" s="621"/>
      <c r="D375" s="90" t="s">
        <v>77</v>
      </c>
      <c r="E375" s="398">
        <v>0</v>
      </c>
      <c r="F375" s="389">
        <v>0</v>
      </c>
      <c r="G375" s="389">
        <v>0</v>
      </c>
      <c r="H375" s="18">
        <v>0</v>
      </c>
      <c r="I375" s="18">
        <v>0</v>
      </c>
      <c r="J375" s="19">
        <v>0</v>
      </c>
      <c r="K375" s="55">
        <v>0</v>
      </c>
      <c r="L375" s="17">
        <v>0</v>
      </c>
      <c r="M375" s="18">
        <v>0</v>
      </c>
      <c r="N375" s="19">
        <v>0</v>
      </c>
    </row>
    <row r="376" spans="1:53" ht="16.5" customHeight="1" thickBot="1" x14ac:dyDescent="0.4">
      <c r="B376" s="592"/>
      <c r="C376" s="622"/>
      <c r="D376" s="91" t="s">
        <v>80</v>
      </c>
      <c r="E376" s="405">
        <v>0</v>
      </c>
      <c r="F376" s="397">
        <v>0</v>
      </c>
      <c r="G376" s="406">
        <v>0</v>
      </c>
      <c r="H376" s="63">
        <v>0</v>
      </c>
      <c r="I376" s="63">
        <v>0</v>
      </c>
      <c r="J376" s="27">
        <v>0</v>
      </c>
      <c r="K376" s="45">
        <v>0</v>
      </c>
      <c r="L376" s="66">
        <v>0</v>
      </c>
      <c r="M376" s="63">
        <v>0</v>
      </c>
      <c r="N376" s="27">
        <v>0</v>
      </c>
    </row>
    <row r="377" spans="1:53" ht="15.75" customHeight="1" x14ac:dyDescent="0.35">
      <c r="B377" s="592"/>
      <c r="C377" s="615" t="s">
        <v>106</v>
      </c>
      <c r="D377" s="86" t="s">
        <v>29</v>
      </c>
      <c r="E377" s="398">
        <v>0</v>
      </c>
      <c r="F377" s="389">
        <v>0</v>
      </c>
      <c r="G377" s="389">
        <v>0</v>
      </c>
      <c r="H377" s="18">
        <v>0</v>
      </c>
      <c r="I377" s="18">
        <v>0</v>
      </c>
      <c r="J377" s="19">
        <v>0</v>
      </c>
      <c r="K377" s="55">
        <v>0</v>
      </c>
      <c r="L377" s="17">
        <v>0</v>
      </c>
      <c r="M377" s="18">
        <v>0</v>
      </c>
      <c r="N377" s="19">
        <v>0</v>
      </c>
    </row>
    <row r="378" spans="1:53" ht="21" customHeight="1" thickBot="1" x14ac:dyDescent="0.4">
      <c r="B378" s="592"/>
      <c r="C378" s="616"/>
      <c r="D378" s="88" t="s">
        <v>30</v>
      </c>
      <c r="E378" s="429">
        <v>0</v>
      </c>
      <c r="F378" s="397">
        <v>0</v>
      </c>
      <c r="G378" s="397">
        <v>0</v>
      </c>
      <c r="H378" s="26">
        <v>0</v>
      </c>
      <c r="I378" s="26">
        <v>0</v>
      </c>
      <c r="J378" s="27">
        <v>0</v>
      </c>
      <c r="K378" s="83">
        <v>0</v>
      </c>
      <c r="L378" s="25">
        <v>0</v>
      </c>
      <c r="M378" s="26">
        <v>0</v>
      </c>
      <c r="N378" s="27">
        <v>0</v>
      </c>
    </row>
    <row r="379" spans="1:53" ht="15.75" customHeight="1" x14ac:dyDescent="0.35">
      <c r="B379" s="592"/>
      <c r="C379" s="615" t="s">
        <v>107</v>
      </c>
      <c r="D379" s="86" t="s">
        <v>29</v>
      </c>
      <c r="E379" s="398">
        <v>0</v>
      </c>
      <c r="F379" s="389">
        <v>0</v>
      </c>
      <c r="G379" s="389">
        <v>0</v>
      </c>
      <c r="H379" s="18">
        <v>0</v>
      </c>
      <c r="I379" s="18">
        <v>0</v>
      </c>
      <c r="J379" s="19">
        <v>0</v>
      </c>
      <c r="K379" s="55">
        <v>0</v>
      </c>
      <c r="L379" s="17">
        <v>0</v>
      </c>
      <c r="M379" s="18">
        <v>0</v>
      </c>
      <c r="N379" s="19">
        <v>0</v>
      </c>
    </row>
    <row r="380" spans="1:53" ht="21" customHeight="1" thickBot="1" x14ac:dyDescent="0.4">
      <c r="B380" s="592"/>
      <c r="C380" s="616"/>
      <c r="D380" s="88" t="s">
        <v>30</v>
      </c>
      <c r="E380" s="429">
        <v>0</v>
      </c>
      <c r="F380" s="397">
        <v>0</v>
      </c>
      <c r="G380" s="397">
        <v>0</v>
      </c>
      <c r="H380" s="26">
        <v>0</v>
      </c>
      <c r="I380" s="26">
        <v>0</v>
      </c>
      <c r="J380" s="27">
        <v>0</v>
      </c>
      <c r="K380" s="83">
        <v>0</v>
      </c>
      <c r="L380" s="25">
        <v>0</v>
      </c>
      <c r="M380" s="26">
        <v>0</v>
      </c>
      <c r="N380" s="27">
        <v>0</v>
      </c>
    </row>
    <row r="381" spans="1:53" ht="15.75" customHeight="1" x14ac:dyDescent="0.35">
      <c r="B381" s="592"/>
      <c r="C381" s="615" t="s">
        <v>81</v>
      </c>
      <c r="D381" s="86" t="s">
        <v>82</v>
      </c>
      <c r="E381" s="398">
        <v>0</v>
      </c>
      <c r="F381" s="389">
        <v>0</v>
      </c>
      <c r="G381" s="389">
        <v>0</v>
      </c>
      <c r="H381" s="18">
        <v>0</v>
      </c>
      <c r="I381" s="18">
        <v>0</v>
      </c>
      <c r="J381" s="19">
        <v>0</v>
      </c>
      <c r="K381" s="55">
        <v>0</v>
      </c>
      <c r="L381" s="17">
        <v>0</v>
      </c>
      <c r="M381" s="18">
        <v>0</v>
      </c>
      <c r="N381" s="19">
        <v>0</v>
      </c>
    </row>
    <row r="382" spans="1:53" ht="18" customHeight="1" x14ac:dyDescent="0.35">
      <c r="B382" s="592"/>
      <c r="C382" s="621"/>
      <c r="D382" s="90" t="s">
        <v>83</v>
      </c>
      <c r="E382" s="398">
        <v>0</v>
      </c>
      <c r="F382" s="389">
        <v>0</v>
      </c>
      <c r="G382" s="389">
        <v>0</v>
      </c>
      <c r="H382" s="18">
        <v>0</v>
      </c>
      <c r="I382" s="18">
        <v>0</v>
      </c>
      <c r="J382" s="19">
        <v>0</v>
      </c>
      <c r="K382" s="55">
        <v>0</v>
      </c>
      <c r="L382" s="17">
        <v>0</v>
      </c>
      <c r="M382" s="18">
        <v>0</v>
      </c>
      <c r="N382" s="19">
        <v>0</v>
      </c>
    </row>
    <row r="383" spans="1:53" ht="18.75" customHeight="1" thickBot="1" x14ac:dyDescent="0.4">
      <c r="B383" s="593"/>
      <c r="C383" s="616"/>
      <c r="D383" s="88" t="s">
        <v>84</v>
      </c>
      <c r="E383" s="429">
        <v>0</v>
      </c>
      <c r="F383" s="397">
        <v>0</v>
      </c>
      <c r="G383" s="397">
        <v>0</v>
      </c>
      <c r="H383" s="26">
        <v>0</v>
      </c>
      <c r="I383" s="26">
        <v>0</v>
      </c>
      <c r="J383" s="27">
        <v>0</v>
      </c>
      <c r="K383" s="83">
        <v>0</v>
      </c>
      <c r="L383" s="25">
        <v>0</v>
      </c>
      <c r="M383" s="26">
        <v>0</v>
      </c>
      <c r="N383" s="27">
        <v>0</v>
      </c>
    </row>
    <row r="384" spans="1:53" s="270" customFormat="1" ht="12" customHeight="1" thickBot="1" x14ac:dyDescent="0.4">
      <c r="A384" s="264"/>
      <c r="B384" s="266"/>
      <c r="C384" s="267"/>
      <c r="D384" s="267"/>
      <c r="E384" s="268"/>
      <c r="F384" s="268"/>
      <c r="G384" s="268"/>
      <c r="H384" s="268"/>
      <c r="I384" s="268"/>
      <c r="J384" s="268"/>
      <c r="K384" s="268"/>
      <c r="L384" s="269"/>
      <c r="M384" s="268"/>
      <c r="N384" s="268"/>
      <c r="O384" s="264"/>
      <c r="P384" s="264"/>
      <c r="Q384" s="264"/>
      <c r="R384" s="264"/>
      <c r="S384" s="264"/>
      <c r="T384" s="264"/>
      <c r="U384" s="264"/>
      <c r="V384" s="264"/>
      <c r="W384" s="264"/>
      <c r="X384" s="264"/>
      <c r="Y384" s="264"/>
      <c r="Z384" s="264"/>
      <c r="AA384" s="264"/>
      <c r="AB384" s="264"/>
      <c r="AC384" s="264"/>
      <c r="AD384" s="264"/>
      <c r="AE384" s="264"/>
      <c r="AF384" s="264"/>
      <c r="AG384" s="264"/>
      <c r="AH384" s="264"/>
      <c r="AI384" s="264"/>
      <c r="AJ384" s="264"/>
      <c r="AK384" s="264"/>
      <c r="AL384" s="264"/>
      <c r="AM384" s="264"/>
      <c r="AN384" s="264"/>
      <c r="AO384" s="264"/>
      <c r="AP384" s="264"/>
      <c r="AQ384" s="264"/>
      <c r="AR384" s="264"/>
      <c r="AS384" s="264"/>
      <c r="AT384" s="264"/>
      <c r="AU384" s="264"/>
      <c r="AV384" s="264"/>
      <c r="AW384" s="264"/>
      <c r="AX384" s="264"/>
      <c r="AY384" s="264"/>
      <c r="AZ384" s="264"/>
      <c r="BA384" s="264"/>
    </row>
    <row r="385" spans="2:14" ht="59.45" customHeight="1" thickBot="1" x14ac:dyDescent="0.55000000000000004">
      <c r="B385" s="205" t="s">
        <v>9</v>
      </c>
      <c r="C385" s="205" t="s">
        <v>51</v>
      </c>
      <c r="D385" s="208" t="s">
        <v>52</v>
      </c>
      <c r="E385" s="463" t="s">
        <v>192</v>
      </c>
      <c r="F385" s="7" t="s">
        <v>193</v>
      </c>
      <c r="G385" s="7" t="s">
        <v>194</v>
      </c>
      <c r="H385" s="7" t="s">
        <v>195</v>
      </c>
      <c r="I385" s="7" t="s">
        <v>196</v>
      </c>
      <c r="J385" s="8" t="s">
        <v>197</v>
      </c>
      <c r="K385" s="73" t="s">
        <v>23</v>
      </c>
      <c r="L385" s="75" t="s">
        <v>21</v>
      </c>
      <c r="M385" s="74" t="s">
        <v>22</v>
      </c>
      <c r="N385" s="8" t="s">
        <v>24</v>
      </c>
    </row>
    <row r="386" spans="2:14" ht="23.1" customHeight="1" thickBot="1" x14ac:dyDescent="0.4">
      <c r="B386" s="591" t="s">
        <v>231</v>
      </c>
      <c r="C386" s="116" t="s">
        <v>205</v>
      </c>
      <c r="D386" s="117" t="s">
        <v>204</v>
      </c>
      <c r="E386" s="173">
        <f t="shared" ref="E386:N386" si="20">SUM(E387:E388)/E171*100</f>
        <v>0</v>
      </c>
      <c r="F386" s="96">
        <f t="shared" si="20"/>
        <v>0</v>
      </c>
      <c r="G386" s="96">
        <f t="shared" si="20"/>
        <v>0</v>
      </c>
      <c r="H386" s="96">
        <f t="shared" si="20"/>
        <v>0</v>
      </c>
      <c r="I386" s="96">
        <f t="shared" si="20"/>
        <v>0</v>
      </c>
      <c r="J386" s="379">
        <f t="shared" si="20"/>
        <v>0</v>
      </c>
      <c r="K386" s="495" t="e">
        <f t="shared" si="20"/>
        <v>#DIV/0!</v>
      </c>
      <c r="L386" s="271">
        <f t="shared" si="20"/>
        <v>0</v>
      </c>
      <c r="M386" s="271" t="e">
        <f t="shared" si="20"/>
        <v>#DIV/0!</v>
      </c>
      <c r="N386" s="138">
        <f t="shared" si="20"/>
        <v>0</v>
      </c>
    </row>
    <row r="387" spans="2:14" ht="15" customHeight="1" x14ac:dyDescent="0.35">
      <c r="B387" s="592"/>
      <c r="C387" s="615" t="s">
        <v>2</v>
      </c>
      <c r="D387" s="76" t="s">
        <v>0</v>
      </c>
      <c r="E387" s="388">
        <v>0</v>
      </c>
      <c r="F387" s="389">
        <v>0</v>
      </c>
      <c r="G387" s="389">
        <v>0</v>
      </c>
      <c r="H387" s="18">
        <v>0</v>
      </c>
      <c r="I387" s="18">
        <v>0</v>
      </c>
      <c r="J387" s="19">
        <v>0</v>
      </c>
      <c r="K387" s="55">
        <v>0</v>
      </c>
      <c r="L387" s="17">
        <v>0</v>
      </c>
      <c r="M387" s="18">
        <v>0</v>
      </c>
      <c r="N387" s="19">
        <v>0</v>
      </c>
    </row>
    <row r="388" spans="2:14" ht="15.75" customHeight="1" thickBot="1" x14ac:dyDescent="0.4">
      <c r="B388" s="592"/>
      <c r="C388" s="616"/>
      <c r="D388" s="77" t="s">
        <v>1</v>
      </c>
      <c r="E388" s="390">
        <v>0</v>
      </c>
      <c r="F388" s="391">
        <v>0</v>
      </c>
      <c r="G388" s="391">
        <v>0</v>
      </c>
      <c r="H388" s="22">
        <v>0</v>
      </c>
      <c r="I388" s="22">
        <v>0</v>
      </c>
      <c r="J388" s="61">
        <v>0</v>
      </c>
      <c r="K388" s="78">
        <v>0</v>
      </c>
      <c r="L388" s="25">
        <v>0</v>
      </c>
      <c r="M388" s="26">
        <v>0</v>
      </c>
      <c r="N388" s="27">
        <v>0</v>
      </c>
    </row>
    <row r="389" spans="2:14" ht="15.75" customHeight="1" x14ac:dyDescent="0.35">
      <c r="B389" s="592"/>
      <c r="C389" s="615" t="s">
        <v>25</v>
      </c>
      <c r="D389" s="79" t="s">
        <v>3</v>
      </c>
      <c r="E389" s="392">
        <v>0</v>
      </c>
      <c r="F389" s="393">
        <v>0</v>
      </c>
      <c r="G389" s="393">
        <v>0</v>
      </c>
      <c r="H389" s="14">
        <v>0</v>
      </c>
      <c r="I389" s="14">
        <v>0</v>
      </c>
      <c r="J389" s="32">
        <v>0</v>
      </c>
      <c r="K389" s="80">
        <v>0</v>
      </c>
      <c r="L389" s="31">
        <v>0</v>
      </c>
      <c r="M389" s="14">
        <v>0</v>
      </c>
      <c r="N389" s="32">
        <v>0</v>
      </c>
    </row>
    <row r="390" spans="2:14" ht="15.75" customHeight="1" x14ac:dyDescent="0.35">
      <c r="B390" s="592"/>
      <c r="C390" s="617"/>
      <c r="D390" s="105" t="s">
        <v>5</v>
      </c>
      <c r="E390" s="394">
        <v>0</v>
      </c>
      <c r="F390" s="395">
        <v>0</v>
      </c>
      <c r="G390" s="395">
        <v>0</v>
      </c>
      <c r="H390" s="35">
        <v>0</v>
      </c>
      <c r="I390" s="35">
        <v>0</v>
      </c>
      <c r="J390" s="39">
        <v>0</v>
      </c>
      <c r="K390" s="57">
        <v>0</v>
      </c>
      <c r="L390" s="38">
        <v>0</v>
      </c>
      <c r="M390" s="35">
        <v>0</v>
      </c>
      <c r="N390" s="39">
        <v>0</v>
      </c>
    </row>
    <row r="391" spans="2:14" ht="15.75" customHeight="1" x14ac:dyDescent="0.35">
      <c r="B391" s="592"/>
      <c r="C391" s="617"/>
      <c r="D391" s="105" t="s">
        <v>6</v>
      </c>
      <c r="E391" s="394">
        <v>0</v>
      </c>
      <c r="F391" s="395">
        <v>0</v>
      </c>
      <c r="G391" s="395">
        <v>0</v>
      </c>
      <c r="H391" s="35">
        <v>0</v>
      </c>
      <c r="I391" s="35">
        <v>0</v>
      </c>
      <c r="J391" s="39">
        <v>0</v>
      </c>
      <c r="K391" s="57">
        <v>0</v>
      </c>
      <c r="L391" s="38">
        <v>0</v>
      </c>
      <c r="M391" s="35">
        <v>0</v>
      </c>
      <c r="N391" s="39">
        <v>0</v>
      </c>
    </row>
    <row r="392" spans="2:14" ht="15.75" customHeight="1" thickBot="1" x14ac:dyDescent="0.4">
      <c r="B392" s="592"/>
      <c r="C392" s="616"/>
      <c r="D392" s="108" t="s">
        <v>4</v>
      </c>
      <c r="E392" s="396">
        <v>0</v>
      </c>
      <c r="F392" s="397">
        <v>0</v>
      </c>
      <c r="G392" s="397">
        <v>0</v>
      </c>
      <c r="H392" s="26">
        <v>0</v>
      </c>
      <c r="I392" s="26">
        <v>0</v>
      </c>
      <c r="J392" s="27">
        <v>0</v>
      </c>
      <c r="K392" s="83">
        <v>0</v>
      </c>
      <c r="L392" s="25">
        <v>0</v>
      </c>
      <c r="M392" s="26">
        <v>0</v>
      </c>
      <c r="N392" s="27">
        <v>0</v>
      </c>
    </row>
    <row r="393" spans="2:14" x14ac:dyDescent="0.35">
      <c r="B393" s="592"/>
      <c r="C393" s="615" t="s">
        <v>26</v>
      </c>
      <c r="D393" s="84" t="s">
        <v>7</v>
      </c>
      <c r="E393" s="388">
        <v>0</v>
      </c>
      <c r="F393" s="389">
        <v>0</v>
      </c>
      <c r="G393" s="389">
        <v>0</v>
      </c>
      <c r="H393" s="18">
        <v>0</v>
      </c>
      <c r="I393" s="18">
        <v>0</v>
      </c>
      <c r="J393" s="19">
        <v>0</v>
      </c>
      <c r="K393" s="55">
        <v>0</v>
      </c>
      <c r="L393" s="17">
        <v>0</v>
      </c>
      <c r="M393" s="18">
        <v>0</v>
      </c>
      <c r="N393" s="19">
        <v>0</v>
      </c>
    </row>
    <row r="394" spans="2:14" ht="16.5" customHeight="1" thickBot="1" x14ac:dyDescent="0.4">
      <c r="B394" s="592"/>
      <c r="C394" s="616"/>
      <c r="D394" s="85" t="s">
        <v>8</v>
      </c>
      <c r="E394" s="396">
        <v>0</v>
      </c>
      <c r="F394" s="397">
        <v>0</v>
      </c>
      <c r="G394" s="397">
        <v>0</v>
      </c>
      <c r="H394" s="26">
        <v>0</v>
      </c>
      <c r="I394" s="26">
        <v>0</v>
      </c>
      <c r="J394" s="27">
        <v>0</v>
      </c>
      <c r="K394" s="83">
        <v>0</v>
      </c>
      <c r="L394" s="25">
        <v>0</v>
      </c>
      <c r="M394" s="26">
        <v>0</v>
      </c>
      <c r="N394" s="27">
        <v>0</v>
      </c>
    </row>
    <row r="395" spans="2:14" ht="16.5" customHeight="1" x14ac:dyDescent="0.35">
      <c r="B395" s="592"/>
      <c r="C395" s="618" t="s">
        <v>62</v>
      </c>
      <c r="D395" s="86" t="s">
        <v>29</v>
      </c>
      <c r="E395" s="388">
        <v>0</v>
      </c>
      <c r="F395" s="389">
        <v>0</v>
      </c>
      <c r="G395" s="389">
        <v>0</v>
      </c>
      <c r="H395" s="18">
        <v>0</v>
      </c>
      <c r="I395" s="18">
        <v>0</v>
      </c>
      <c r="J395" s="19">
        <v>0</v>
      </c>
      <c r="K395" s="55">
        <v>0</v>
      </c>
      <c r="L395" s="17">
        <v>0</v>
      </c>
      <c r="M395" s="18">
        <v>0</v>
      </c>
      <c r="N395" s="19">
        <v>0</v>
      </c>
    </row>
    <row r="396" spans="2:14" ht="16.5" customHeight="1" thickBot="1" x14ac:dyDescent="0.4">
      <c r="B396" s="592"/>
      <c r="C396" s="619"/>
      <c r="D396" s="85" t="s">
        <v>30</v>
      </c>
      <c r="E396" s="396">
        <v>0</v>
      </c>
      <c r="F396" s="397">
        <v>0</v>
      </c>
      <c r="G396" s="397">
        <v>0</v>
      </c>
      <c r="H396" s="26">
        <v>0</v>
      </c>
      <c r="I396" s="26">
        <v>0</v>
      </c>
      <c r="J396" s="27">
        <v>0</v>
      </c>
      <c r="K396" s="83">
        <v>0</v>
      </c>
      <c r="L396" s="25">
        <v>0</v>
      </c>
      <c r="M396" s="26">
        <v>0</v>
      </c>
      <c r="N396" s="27">
        <v>0</v>
      </c>
    </row>
    <row r="397" spans="2:14" ht="15" customHeight="1" x14ac:dyDescent="0.35">
      <c r="B397" s="592"/>
      <c r="C397" s="615" t="s">
        <v>27</v>
      </c>
      <c r="D397" s="86" t="s">
        <v>31</v>
      </c>
      <c r="E397" s="388">
        <v>0</v>
      </c>
      <c r="F397" s="389">
        <v>0</v>
      </c>
      <c r="G397" s="389">
        <v>0</v>
      </c>
      <c r="H397" s="18">
        <v>0</v>
      </c>
      <c r="I397" s="18">
        <v>0</v>
      </c>
      <c r="J397" s="19">
        <v>0</v>
      </c>
      <c r="K397" s="55">
        <v>0</v>
      </c>
      <c r="L397" s="17">
        <v>0</v>
      </c>
      <c r="M397" s="18">
        <v>0</v>
      </c>
      <c r="N397" s="19">
        <v>0</v>
      </c>
    </row>
    <row r="398" spans="2:14" ht="17.25" customHeight="1" x14ac:dyDescent="0.35">
      <c r="B398" s="592"/>
      <c r="C398" s="617"/>
      <c r="D398" s="87" t="s">
        <v>32</v>
      </c>
      <c r="E398" s="394">
        <v>0</v>
      </c>
      <c r="F398" s="395">
        <v>0</v>
      </c>
      <c r="G398" s="395">
        <v>0</v>
      </c>
      <c r="H398" s="35">
        <v>0</v>
      </c>
      <c r="I398" s="35">
        <v>0</v>
      </c>
      <c r="J398" s="39">
        <v>0</v>
      </c>
      <c r="K398" s="57">
        <v>0</v>
      </c>
      <c r="L398" s="38">
        <v>0</v>
      </c>
      <c r="M398" s="35">
        <v>0</v>
      </c>
      <c r="N398" s="39">
        <v>0</v>
      </c>
    </row>
    <row r="399" spans="2:14" ht="13.9" thickBot="1" x14ac:dyDescent="0.4">
      <c r="B399" s="592"/>
      <c r="C399" s="619"/>
      <c r="D399" s="88" t="s">
        <v>33</v>
      </c>
      <c r="E399" s="396">
        <v>0</v>
      </c>
      <c r="F399" s="397">
        <v>0</v>
      </c>
      <c r="G399" s="397">
        <v>0</v>
      </c>
      <c r="H399" s="26">
        <v>0</v>
      </c>
      <c r="I399" s="26">
        <v>0</v>
      </c>
      <c r="J399" s="27">
        <v>0</v>
      </c>
      <c r="K399" s="83">
        <v>0</v>
      </c>
      <c r="L399" s="25">
        <v>0</v>
      </c>
      <c r="M399" s="26">
        <v>0</v>
      </c>
      <c r="N399" s="27">
        <v>0</v>
      </c>
    </row>
    <row r="400" spans="2:14" x14ac:dyDescent="0.35">
      <c r="B400" s="592"/>
      <c r="C400" s="615" t="s">
        <v>28</v>
      </c>
      <c r="D400" s="89" t="s">
        <v>34</v>
      </c>
      <c r="E400" s="398">
        <v>0</v>
      </c>
      <c r="F400" s="389">
        <v>0</v>
      </c>
      <c r="G400" s="389">
        <v>0</v>
      </c>
      <c r="H400" s="18">
        <v>0</v>
      </c>
      <c r="I400" s="18">
        <v>0</v>
      </c>
      <c r="J400" s="19">
        <v>0</v>
      </c>
      <c r="K400" s="55">
        <v>0</v>
      </c>
      <c r="L400" s="17">
        <v>0</v>
      </c>
      <c r="M400" s="18">
        <v>0</v>
      </c>
      <c r="N400" s="19">
        <v>0</v>
      </c>
    </row>
    <row r="401" spans="1:53" x14ac:dyDescent="0.35">
      <c r="B401" s="592"/>
      <c r="C401" s="617"/>
      <c r="D401" s="90" t="s">
        <v>36</v>
      </c>
      <c r="E401" s="399">
        <v>0</v>
      </c>
      <c r="F401" s="395">
        <v>0</v>
      </c>
      <c r="G401" s="395">
        <v>0</v>
      </c>
      <c r="H401" s="35">
        <v>0</v>
      </c>
      <c r="I401" s="35">
        <v>0</v>
      </c>
      <c r="J401" s="39">
        <v>0</v>
      </c>
      <c r="K401" s="57">
        <v>0</v>
      </c>
      <c r="L401" s="38">
        <v>0</v>
      </c>
      <c r="M401" s="35">
        <v>0</v>
      </c>
      <c r="N401" s="39">
        <v>0</v>
      </c>
    </row>
    <row r="402" spans="1:53" x14ac:dyDescent="0.35">
      <c r="B402" s="592"/>
      <c r="C402" s="617"/>
      <c r="D402" s="90" t="s">
        <v>35</v>
      </c>
      <c r="E402" s="399">
        <v>0</v>
      </c>
      <c r="F402" s="395">
        <v>0</v>
      </c>
      <c r="G402" s="395">
        <v>0</v>
      </c>
      <c r="H402" s="35">
        <v>0</v>
      </c>
      <c r="I402" s="35">
        <v>0</v>
      </c>
      <c r="J402" s="39">
        <v>0</v>
      </c>
      <c r="K402" s="57">
        <v>0</v>
      </c>
      <c r="L402" s="38">
        <v>0</v>
      </c>
      <c r="M402" s="35">
        <v>0</v>
      </c>
      <c r="N402" s="39">
        <v>0</v>
      </c>
    </row>
    <row r="403" spans="1:53" ht="15.75" customHeight="1" thickBot="1" x14ac:dyDescent="0.4">
      <c r="B403" s="592"/>
      <c r="C403" s="619"/>
      <c r="D403" s="88" t="s">
        <v>37</v>
      </c>
      <c r="E403" s="396">
        <v>0</v>
      </c>
      <c r="F403" s="397">
        <v>0</v>
      </c>
      <c r="G403" s="397">
        <v>0</v>
      </c>
      <c r="H403" s="26">
        <v>0</v>
      </c>
      <c r="I403" s="26">
        <v>0</v>
      </c>
      <c r="J403" s="27">
        <v>0</v>
      </c>
      <c r="K403" s="83">
        <v>0</v>
      </c>
      <c r="L403" s="25">
        <v>0</v>
      </c>
      <c r="M403" s="26">
        <v>0</v>
      </c>
      <c r="N403" s="27">
        <v>0</v>
      </c>
    </row>
    <row r="404" spans="1:53" ht="17.100000000000001" customHeight="1" x14ac:dyDescent="0.35">
      <c r="B404" s="592"/>
      <c r="C404" s="620" t="s">
        <v>108</v>
      </c>
      <c r="D404" s="90" t="s">
        <v>75</v>
      </c>
      <c r="E404" s="398">
        <v>0</v>
      </c>
      <c r="F404" s="389">
        <v>0</v>
      </c>
      <c r="G404" s="389">
        <v>0</v>
      </c>
      <c r="H404" s="18">
        <v>0</v>
      </c>
      <c r="I404" s="18">
        <v>0</v>
      </c>
      <c r="J404" s="19">
        <v>0</v>
      </c>
      <c r="K404" s="55">
        <v>0</v>
      </c>
      <c r="L404" s="17">
        <v>0</v>
      </c>
      <c r="M404" s="18">
        <v>0</v>
      </c>
      <c r="N404" s="19">
        <v>0</v>
      </c>
    </row>
    <row r="405" spans="1:53" ht="14.45" customHeight="1" x14ac:dyDescent="0.35">
      <c r="B405" s="592"/>
      <c r="C405" s="621"/>
      <c r="D405" s="90" t="s">
        <v>76</v>
      </c>
      <c r="E405" s="398">
        <v>0</v>
      </c>
      <c r="F405" s="389">
        <v>0</v>
      </c>
      <c r="G405" s="389">
        <v>0</v>
      </c>
      <c r="H405" s="18">
        <v>0</v>
      </c>
      <c r="I405" s="18">
        <v>0</v>
      </c>
      <c r="J405" s="19">
        <v>0</v>
      </c>
      <c r="K405" s="55">
        <v>0</v>
      </c>
      <c r="L405" s="17">
        <v>0</v>
      </c>
      <c r="M405" s="18">
        <v>0</v>
      </c>
      <c r="N405" s="19">
        <v>0</v>
      </c>
    </row>
    <row r="406" spans="1:53" ht="17.45" customHeight="1" x14ac:dyDescent="0.35">
      <c r="B406" s="592"/>
      <c r="C406" s="621"/>
      <c r="D406" s="90" t="s">
        <v>77</v>
      </c>
      <c r="E406" s="398">
        <v>0</v>
      </c>
      <c r="F406" s="389">
        <v>0</v>
      </c>
      <c r="G406" s="389">
        <v>0</v>
      </c>
      <c r="H406" s="18">
        <v>0</v>
      </c>
      <c r="I406" s="18">
        <v>0</v>
      </c>
      <c r="J406" s="19">
        <v>0</v>
      </c>
      <c r="K406" s="55">
        <v>0</v>
      </c>
      <c r="L406" s="17">
        <v>0</v>
      </c>
      <c r="M406" s="18">
        <v>0</v>
      </c>
      <c r="N406" s="19">
        <v>0</v>
      </c>
    </row>
    <row r="407" spans="1:53" ht="15.75" customHeight="1" thickBot="1" x14ac:dyDescent="0.4">
      <c r="B407" s="592"/>
      <c r="C407" s="622"/>
      <c r="D407" s="91" t="s">
        <v>80</v>
      </c>
      <c r="E407" s="405">
        <v>0</v>
      </c>
      <c r="F407" s="397">
        <v>0</v>
      </c>
      <c r="G407" s="406">
        <v>0</v>
      </c>
      <c r="H407" s="63">
        <v>0</v>
      </c>
      <c r="I407" s="63">
        <v>0</v>
      </c>
      <c r="J407" s="27">
        <v>0</v>
      </c>
      <c r="K407" s="45">
        <v>0</v>
      </c>
      <c r="L407" s="66">
        <v>0</v>
      </c>
      <c r="M407" s="63">
        <v>0</v>
      </c>
      <c r="N407" s="27">
        <v>0</v>
      </c>
    </row>
    <row r="408" spans="1:53" ht="20.25" customHeight="1" x14ac:dyDescent="0.35">
      <c r="B408" s="592"/>
      <c r="C408" s="620" t="s">
        <v>109</v>
      </c>
      <c r="D408" s="86" t="s">
        <v>39</v>
      </c>
      <c r="E408" s="398">
        <v>0</v>
      </c>
      <c r="F408" s="389">
        <v>0</v>
      </c>
      <c r="G408" s="389">
        <v>0</v>
      </c>
      <c r="H408" s="18">
        <v>0</v>
      </c>
      <c r="I408" s="18">
        <v>0</v>
      </c>
      <c r="J408" s="19">
        <v>0</v>
      </c>
      <c r="K408" s="55">
        <v>0</v>
      </c>
      <c r="L408" s="17">
        <v>0</v>
      </c>
      <c r="M408" s="18">
        <v>0</v>
      </c>
      <c r="N408" s="19">
        <v>0</v>
      </c>
    </row>
    <row r="409" spans="1:53" ht="21" customHeight="1" x14ac:dyDescent="0.35">
      <c r="B409" s="592"/>
      <c r="C409" s="621"/>
      <c r="D409" s="90" t="s">
        <v>110</v>
      </c>
      <c r="E409" s="398">
        <v>0</v>
      </c>
      <c r="F409" s="389">
        <v>0</v>
      </c>
      <c r="G409" s="389">
        <v>0</v>
      </c>
      <c r="H409" s="18">
        <v>0</v>
      </c>
      <c r="I409" s="18">
        <v>0</v>
      </c>
      <c r="J409" s="19">
        <v>0</v>
      </c>
      <c r="K409" s="55">
        <v>0</v>
      </c>
      <c r="L409" s="17">
        <v>0</v>
      </c>
      <c r="M409" s="18">
        <v>0</v>
      </c>
      <c r="N409" s="19">
        <v>0</v>
      </c>
    </row>
    <row r="410" spans="1:53" ht="21" customHeight="1" x14ac:dyDescent="0.35">
      <c r="B410" s="592"/>
      <c r="C410" s="621"/>
      <c r="D410" s="90" t="s">
        <v>111</v>
      </c>
      <c r="E410" s="398">
        <v>0</v>
      </c>
      <c r="F410" s="389">
        <v>0</v>
      </c>
      <c r="G410" s="389">
        <v>0</v>
      </c>
      <c r="H410" s="18">
        <v>0</v>
      </c>
      <c r="I410" s="18">
        <v>0</v>
      </c>
      <c r="J410" s="19">
        <v>0</v>
      </c>
      <c r="K410" s="55">
        <v>0</v>
      </c>
      <c r="L410" s="17">
        <v>0</v>
      </c>
      <c r="M410" s="18">
        <v>0</v>
      </c>
      <c r="N410" s="19">
        <v>0</v>
      </c>
    </row>
    <row r="411" spans="1:53" ht="14.1" customHeight="1" x14ac:dyDescent="0.35">
      <c r="B411" s="592"/>
      <c r="C411" s="621"/>
      <c r="D411" s="90" t="s">
        <v>250</v>
      </c>
      <c r="E411" s="398">
        <v>0</v>
      </c>
      <c r="F411" s="389">
        <v>0</v>
      </c>
      <c r="G411" s="389">
        <v>0</v>
      </c>
      <c r="H411" s="18">
        <v>0</v>
      </c>
      <c r="I411" s="18">
        <v>0</v>
      </c>
      <c r="J411" s="19">
        <v>0</v>
      </c>
      <c r="K411" s="55">
        <v>0</v>
      </c>
      <c r="L411" s="17">
        <v>0</v>
      </c>
      <c r="M411" s="18">
        <v>0</v>
      </c>
      <c r="N411" s="19">
        <v>0</v>
      </c>
    </row>
    <row r="412" spans="1:53" ht="15.75" customHeight="1" thickBot="1" x14ac:dyDescent="0.4">
      <c r="B412" s="592"/>
      <c r="C412" s="622"/>
      <c r="D412" s="91" t="s">
        <v>112</v>
      </c>
      <c r="E412" s="405">
        <v>0</v>
      </c>
      <c r="F412" s="397">
        <v>0</v>
      </c>
      <c r="G412" s="406">
        <v>0</v>
      </c>
      <c r="H412" s="63">
        <v>0</v>
      </c>
      <c r="I412" s="63">
        <v>0</v>
      </c>
      <c r="J412" s="27">
        <v>0</v>
      </c>
      <c r="K412" s="45">
        <v>0</v>
      </c>
      <c r="L412" s="66">
        <v>0</v>
      </c>
      <c r="M412" s="63">
        <v>0</v>
      </c>
      <c r="N412" s="27">
        <v>0</v>
      </c>
    </row>
    <row r="413" spans="1:53" ht="15.75" customHeight="1" x14ac:dyDescent="0.35">
      <c r="B413" s="592"/>
      <c r="C413" s="615" t="s">
        <v>81</v>
      </c>
      <c r="D413" s="86" t="s">
        <v>82</v>
      </c>
      <c r="E413" s="398">
        <v>0</v>
      </c>
      <c r="F413" s="389">
        <v>0</v>
      </c>
      <c r="G413" s="389">
        <v>0</v>
      </c>
      <c r="H413" s="18">
        <v>0</v>
      </c>
      <c r="I413" s="18">
        <v>0</v>
      </c>
      <c r="J413" s="19">
        <v>0</v>
      </c>
      <c r="K413" s="55">
        <v>0</v>
      </c>
      <c r="L413" s="17">
        <v>0</v>
      </c>
      <c r="M413" s="18">
        <v>0</v>
      </c>
      <c r="N413" s="19">
        <v>0</v>
      </c>
    </row>
    <row r="414" spans="1:53" ht="17.25" customHeight="1" x14ac:dyDescent="0.35">
      <c r="B414" s="592"/>
      <c r="C414" s="621"/>
      <c r="D414" s="90" t="s">
        <v>83</v>
      </c>
      <c r="E414" s="398">
        <v>0</v>
      </c>
      <c r="F414" s="389">
        <v>0</v>
      </c>
      <c r="G414" s="389">
        <v>0</v>
      </c>
      <c r="H414" s="18">
        <v>0</v>
      </c>
      <c r="I414" s="18">
        <v>0</v>
      </c>
      <c r="J414" s="19">
        <v>0</v>
      </c>
      <c r="K414" s="55">
        <v>0</v>
      </c>
      <c r="L414" s="17">
        <v>0</v>
      </c>
      <c r="M414" s="18">
        <v>0</v>
      </c>
      <c r="N414" s="19">
        <v>0</v>
      </c>
    </row>
    <row r="415" spans="1:53" ht="18.75" customHeight="1" thickBot="1" x14ac:dyDescent="0.4">
      <c r="B415" s="593"/>
      <c r="C415" s="616"/>
      <c r="D415" s="88" t="s">
        <v>84</v>
      </c>
      <c r="E415" s="429">
        <v>0</v>
      </c>
      <c r="F415" s="397">
        <v>0</v>
      </c>
      <c r="G415" s="397">
        <v>0</v>
      </c>
      <c r="H415" s="26">
        <v>0</v>
      </c>
      <c r="I415" s="26">
        <v>0</v>
      </c>
      <c r="J415" s="27">
        <v>0</v>
      </c>
      <c r="K415" s="83">
        <v>0</v>
      </c>
      <c r="L415" s="25">
        <v>0</v>
      </c>
      <c r="M415" s="26">
        <v>0</v>
      </c>
      <c r="N415" s="27">
        <v>0</v>
      </c>
    </row>
    <row r="416" spans="1:53" s="270" customFormat="1" ht="12" customHeight="1" thickBot="1" x14ac:dyDescent="0.4">
      <c r="A416" s="264"/>
      <c r="B416" s="266"/>
      <c r="C416" s="267"/>
      <c r="D416" s="267"/>
      <c r="E416" s="268"/>
      <c r="F416" s="268"/>
      <c r="G416" s="268"/>
      <c r="H416" s="268"/>
      <c r="I416" s="268"/>
      <c r="J416" s="268"/>
      <c r="K416" s="268"/>
      <c r="L416" s="269"/>
      <c r="M416" s="268"/>
      <c r="N416" s="268"/>
      <c r="O416" s="264"/>
      <c r="P416" s="264"/>
      <c r="Q416" s="264"/>
      <c r="R416" s="264"/>
      <c r="S416" s="264"/>
      <c r="T416" s="264"/>
      <c r="U416" s="264"/>
      <c r="V416" s="264"/>
      <c r="W416" s="264"/>
      <c r="X416" s="264"/>
      <c r="Y416" s="264"/>
      <c r="Z416" s="264"/>
      <c r="AA416" s="264"/>
      <c r="AB416" s="264"/>
      <c r="AC416" s="264"/>
      <c r="AD416" s="264"/>
      <c r="AE416" s="264"/>
      <c r="AF416" s="264"/>
      <c r="AG416" s="264"/>
      <c r="AH416" s="264"/>
      <c r="AI416" s="264"/>
      <c r="AJ416" s="264"/>
      <c r="AK416" s="264"/>
      <c r="AL416" s="264"/>
      <c r="AM416" s="264"/>
      <c r="AN416" s="264"/>
      <c r="AO416" s="264"/>
      <c r="AP416" s="264"/>
      <c r="AQ416" s="264"/>
      <c r="AR416" s="264"/>
      <c r="AS416" s="264"/>
      <c r="AT416" s="264"/>
      <c r="AU416" s="264"/>
      <c r="AV416" s="264"/>
      <c r="AW416" s="264"/>
      <c r="AX416" s="264"/>
      <c r="AY416" s="264"/>
      <c r="AZ416" s="264"/>
      <c r="BA416" s="264"/>
    </row>
    <row r="417" spans="2:14" ht="60" customHeight="1" thickBot="1" x14ac:dyDescent="0.55000000000000004">
      <c r="B417" s="205" t="s">
        <v>9</v>
      </c>
      <c r="C417" s="205" t="s">
        <v>51</v>
      </c>
      <c r="D417" s="208" t="s">
        <v>52</v>
      </c>
      <c r="E417" s="463" t="s">
        <v>192</v>
      </c>
      <c r="F417" s="7" t="s">
        <v>193</v>
      </c>
      <c r="G417" s="7" t="s">
        <v>194</v>
      </c>
      <c r="H417" s="7" t="s">
        <v>195</v>
      </c>
      <c r="I417" s="7" t="s">
        <v>196</v>
      </c>
      <c r="J417" s="8" t="s">
        <v>197</v>
      </c>
      <c r="K417" s="73" t="s">
        <v>23</v>
      </c>
      <c r="L417" s="75" t="s">
        <v>21</v>
      </c>
      <c r="M417" s="74" t="s">
        <v>22</v>
      </c>
      <c r="N417" s="8" t="s">
        <v>24</v>
      </c>
    </row>
    <row r="418" spans="2:14" ht="21.95" customHeight="1" thickBot="1" x14ac:dyDescent="0.4">
      <c r="B418" s="591" t="s">
        <v>232</v>
      </c>
      <c r="C418" s="116" t="s">
        <v>205</v>
      </c>
      <c r="D418" s="117" t="s">
        <v>204</v>
      </c>
      <c r="E418" s="173">
        <f t="shared" ref="E418:N418" si="21">SUM(E419:E420)/E278*100</f>
        <v>0</v>
      </c>
      <c r="F418" s="96">
        <f t="shared" si="21"/>
        <v>0</v>
      </c>
      <c r="G418" s="96">
        <f t="shared" si="21"/>
        <v>0</v>
      </c>
      <c r="H418" s="96">
        <f t="shared" si="21"/>
        <v>0</v>
      </c>
      <c r="I418" s="96">
        <f t="shared" si="21"/>
        <v>0</v>
      </c>
      <c r="J418" s="379">
        <f t="shared" si="21"/>
        <v>0</v>
      </c>
      <c r="K418" s="495" t="e">
        <f t="shared" si="21"/>
        <v>#DIV/0!</v>
      </c>
      <c r="L418" s="271">
        <f t="shared" si="21"/>
        <v>0</v>
      </c>
      <c r="M418" s="271" t="e">
        <f t="shared" si="21"/>
        <v>#DIV/0!</v>
      </c>
      <c r="N418" s="138">
        <f t="shared" si="21"/>
        <v>0</v>
      </c>
    </row>
    <row r="419" spans="2:14" ht="15" customHeight="1" x14ac:dyDescent="0.35">
      <c r="B419" s="592"/>
      <c r="C419" s="615" t="s">
        <v>2</v>
      </c>
      <c r="D419" s="76" t="s">
        <v>0</v>
      </c>
      <c r="E419" s="388">
        <v>0</v>
      </c>
      <c r="F419" s="389">
        <v>0</v>
      </c>
      <c r="G419" s="389">
        <v>0</v>
      </c>
      <c r="H419" s="18">
        <v>0</v>
      </c>
      <c r="I419" s="18">
        <v>0</v>
      </c>
      <c r="J419" s="19">
        <v>0</v>
      </c>
      <c r="K419" s="55">
        <v>0</v>
      </c>
      <c r="L419" s="17">
        <v>0</v>
      </c>
      <c r="M419" s="18">
        <v>0</v>
      </c>
      <c r="N419" s="19">
        <v>0</v>
      </c>
    </row>
    <row r="420" spans="2:14" ht="15.75" customHeight="1" thickBot="1" x14ac:dyDescent="0.4">
      <c r="B420" s="592"/>
      <c r="C420" s="616"/>
      <c r="D420" s="77" t="s">
        <v>1</v>
      </c>
      <c r="E420" s="390">
        <v>0</v>
      </c>
      <c r="F420" s="391">
        <v>0</v>
      </c>
      <c r="G420" s="391">
        <v>0</v>
      </c>
      <c r="H420" s="22">
        <v>0</v>
      </c>
      <c r="I420" s="22">
        <v>0</v>
      </c>
      <c r="J420" s="61">
        <v>0</v>
      </c>
      <c r="K420" s="78">
        <v>0</v>
      </c>
      <c r="L420" s="25">
        <v>0</v>
      </c>
      <c r="M420" s="26">
        <v>0</v>
      </c>
      <c r="N420" s="27">
        <v>0</v>
      </c>
    </row>
    <row r="421" spans="2:14" ht="15.75" customHeight="1" x14ac:dyDescent="0.35">
      <c r="B421" s="592"/>
      <c r="C421" s="615" t="s">
        <v>25</v>
      </c>
      <c r="D421" s="79" t="s">
        <v>3</v>
      </c>
      <c r="E421" s="392">
        <v>0</v>
      </c>
      <c r="F421" s="393">
        <v>0</v>
      </c>
      <c r="G421" s="393">
        <v>0</v>
      </c>
      <c r="H421" s="14">
        <v>0</v>
      </c>
      <c r="I421" s="14">
        <v>0</v>
      </c>
      <c r="J421" s="32">
        <v>0</v>
      </c>
      <c r="K421" s="80">
        <v>0</v>
      </c>
      <c r="L421" s="31">
        <v>0</v>
      </c>
      <c r="M421" s="14">
        <v>0</v>
      </c>
      <c r="N421" s="32">
        <v>0</v>
      </c>
    </row>
    <row r="422" spans="2:14" ht="15.75" customHeight="1" x14ac:dyDescent="0.35">
      <c r="B422" s="592"/>
      <c r="C422" s="617"/>
      <c r="D422" s="105" t="s">
        <v>5</v>
      </c>
      <c r="E422" s="394">
        <v>0</v>
      </c>
      <c r="F422" s="395">
        <v>0</v>
      </c>
      <c r="G422" s="395">
        <v>0</v>
      </c>
      <c r="H422" s="35">
        <v>0</v>
      </c>
      <c r="I422" s="35">
        <v>0</v>
      </c>
      <c r="J422" s="39">
        <v>0</v>
      </c>
      <c r="K422" s="57">
        <v>0</v>
      </c>
      <c r="L422" s="38">
        <v>0</v>
      </c>
      <c r="M422" s="35">
        <v>0</v>
      </c>
      <c r="N422" s="39">
        <v>0</v>
      </c>
    </row>
    <row r="423" spans="2:14" ht="15.75" customHeight="1" x14ac:dyDescent="0.35">
      <c r="B423" s="592"/>
      <c r="C423" s="617"/>
      <c r="D423" s="105" t="s">
        <v>6</v>
      </c>
      <c r="E423" s="394">
        <v>0</v>
      </c>
      <c r="F423" s="395">
        <v>0</v>
      </c>
      <c r="G423" s="395">
        <v>0</v>
      </c>
      <c r="H423" s="35">
        <v>0</v>
      </c>
      <c r="I423" s="35">
        <v>0</v>
      </c>
      <c r="J423" s="39">
        <v>0</v>
      </c>
      <c r="K423" s="57">
        <v>0</v>
      </c>
      <c r="L423" s="38">
        <v>0</v>
      </c>
      <c r="M423" s="35">
        <v>0</v>
      </c>
      <c r="N423" s="39">
        <v>0</v>
      </c>
    </row>
    <row r="424" spans="2:14" ht="15.75" customHeight="1" thickBot="1" x14ac:dyDescent="0.4">
      <c r="B424" s="592"/>
      <c r="C424" s="616"/>
      <c r="D424" s="108" t="s">
        <v>4</v>
      </c>
      <c r="E424" s="396">
        <v>0</v>
      </c>
      <c r="F424" s="397">
        <v>0</v>
      </c>
      <c r="G424" s="397">
        <v>0</v>
      </c>
      <c r="H424" s="26">
        <v>0</v>
      </c>
      <c r="I424" s="26">
        <v>0</v>
      </c>
      <c r="J424" s="27">
        <v>0</v>
      </c>
      <c r="K424" s="83">
        <v>0</v>
      </c>
      <c r="L424" s="25">
        <v>0</v>
      </c>
      <c r="M424" s="26">
        <v>0</v>
      </c>
      <c r="N424" s="27">
        <v>0</v>
      </c>
    </row>
    <row r="425" spans="2:14" x14ac:dyDescent="0.35">
      <c r="B425" s="592"/>
      <c r="C425" s="615" t="s">
        <v>26</v>
      </c>
      <c r="D425" s="84" t="s">
        <v>7</v>
      </c>
      <c r="E425" s="388">
        <v>0</v>
      </c>
      <c r="F425" s="389">
        <v>0</v>
      </c>
      <c r="G425" s="389">
        <v>0</v>
      </c>
      <c r="H425" s="18">
        <v>0</v>
      </c>
      <c r="I425" s="18">
        <v>0</v>
      </c>
      <c r="J425" s="19">
        <v>0</v>
      </c>
      <c r="K425" s="55">
        <v>0</v>
      </c>
      <c r="L425" s="17">
        <v>0</v>
      </c>
      <c r="M425" s="18">
        <v>0</v>
      </c>
      <c r="N425" s="19">
        <v>0</v>
      </c>
    </row>
    <row r="426" spans="2:14" ht="16.5" customHeight="1" thickBot="1" x14ac:dyDescent="0.4">
      <c r="B426" s="592"/>
      <c r="C426" s="616"/>
      <c r="D426" s="85" t="s">
        <v>8</v>
      </c>
      <c r="E426" s="396">
        <v>0</v>
      </c>
      <c r="F426" s="397">
        <v>0</v>
      </c>
      <c r="G426" s="397">
        <v>0</v>
      </c>
      <c r="H426" s="26">
        <v>0</v>
      </c>
      <c r="I426" s="26">
        <v>0</v>
      </c>
      <c r="J426" s="27">
        <v>0</v>
      </c>
      <c r="K426" s="83">
        <v>0</v>
      </c>
      <c r="L426" s="25">
        <v>0</v>
      </c>
      <c r="M426" s="26">
        <v>0</v>
      </c>
      <c r="N426" s="27">
        <v>0</v>
      </c>
    </row>
    <row r="427" spans="2:14" ht="16.5" customHeight="1" x14ac:dyDescent="0.35">
      <c r="B427" s="592"/>
      <c r="C427" s="618" t="s">
        <v>62</v>
      </c>
      <c r="D427" s="86" t="s">
        <v>29</v>
      </c>
      <c r="E427" s="388">
        <v>0</v>
      </c>
      <c r="F427" s="389">
        <v>0</v>
      </c>
      <c r="G427" s="389">
        <v>0</v>
      </c>
      <c r="H427" s="18">
        <v>0</v>
      </c>
      <c r="I427" s="18">
        <v>0</v>
      </c>
      <c r="J427" s="19">
        <v>0</v>
      </c>
      <c r="K427" s="55">
        <v>0</v>
      </c>
      <c r="L427" s="17">
        <v>0</v>
      </c>
      <c r="M427" s="18">
        <v>0</v>
      </c>
      <c r="N427" s="19">
        <v>0</v>
      </c>
    </row>
    <row r="428" spans="2:14" ht="18" customHeight="1" thickBot="1" x14ac:dyDescent="0.4">
      <c r="B428" s="592"/>
      <c r="C428" s="619"/>
      <c r="D428" s="85" t="s">
        <v>30</v>
      </c>
      <c r="E428" s="396">
        <v>0</v>
      </c>
      <c r="F428" s="397">
        <v>0</v>
      </c>
      <c r="G428" s="397">
        <v>0</v>
      </c>
      <c r="H428" s="26">
        <v>0</v>
      </c>
      <c r="I428" s="26">
        <v>0</v>
      </c>
      <c r="J428" s="27">
        <v>0</v>
      </c>
      <c r="K428" s="83">
        <v>0</v>
      </c>
      <c r="L428" s="25">
        <v>0</v>
      </c>
      <c r="M428" s="26">
        <v>0</v>
      </c>
      <c r="N428" s="27">
        <v>0</v>
      </c>
    </row>
    <row r="429" spans="2:14" ht="16.5" customHeight="1" x14ac:dyDescent="0.35">
      <c r="B429" s="592"/>
      <c r="C429" s="615" t="s">
        <v>27</v>
      </c>
      <c r="D429" s="86" t="s">
        <v>31</v>
      </c>
      <c r="E429" s="388">
        <v>0</v>
      </c>
      <c r="F429" s="389">
        <v>0</v>
      </c>
      <c r="G429" s="389">
        <v>0</v>
      </c>
      <c r="H429" s="18">
        <v>0</v>
      </c>
      <c r="I429" s="18">
        <v>0</v>
      </c>
      <c r="J429" s="19">
        <v>0</v>
      </c>
      <c r="K429" s="55">
        <v>0</v>
      </c>
      <c r="L429" s="17">
        <v>0</v>
      </c>
      <c r="M429" s="18">
        <v>0</v>
      </c>
      <c r="N429" s="19">
        <v>0</v>
      </c>
    </row>
    <row r="430" spans="2:14" ht="15.75" customHeight="1" x14ac:dyDescent="0.35">
      <c r="B430" s="592"/>
      <c r="C430" s="617"/>
      <c r="D430" s="87" t="s">
        <v>32</v>
      </c>
      <c r="E430" s="394">
        <v>0</v>
      </c>
      <c r="F430" s="395">
        <v>0</v>
      </c>
      <c r="G430" s="395">
        <v>0</v>
      </c>
      <c r="H430" s="35">
        <v>0</v>
      </c>
      <c r="I430" s="35">
        <v>0</v>
      </c>
      <c r="J430" s="39">
        <v>0</v>
      </c>
      <c r="K430" s="57">
        <v>0</v>
      </c>
      <c r="L430" s="38">
        <v>0</v>
      </c>
      <c r="M430" s="35">
        <v>0</v>
      </c>
      <c r="N430" s="39">
        <v>0</v>
      </c>
    </row>
    <row r="431" spans="2:14" ht="13.9" thickBot="1" x14ac:dyDescent="0.4">
      <c r="B431" s="592"/>
      <c r="C431" s="619"/>
      <c r="D431" s="88" t="s">
        <v>33</v>
      </c>
      <c r="E431" s="396">
        <v>0</v>
      </c>
      <c r="F431" s="397">
        <v>0</v>
      </c>
      <c r="G431" s="397">
        <v>0</v>
      </c>
      <c r="H431" s="26">
        <v>0</v>
      </c>
      <c r="I431" s="26">
        <v>0</v>
      </c>
      <c r="J431" s="27">
        <v>0</v>
      </c>
      <c r="K431" s="83">
        <v>0</v>
      </c>
      <c r="L431" s="25">
        <v>0</v>
      </c>
      <c r="M431" s="26">
        <v>0</v>
      </c>
      <c r="N431" s="27">
        <v>0</v>
      </c>
    </row>
    <row r="432" spans="2:14" x14ac:dyDescent="0.35">
      <c r="B432" s="592"/>
      <c r="C432" s="615" t="s">
        <v>28</v>
      </c>
      <c r="D432" s="89" t="s">
        <v>34</v>
      </c>
      <c r="E432" s="398">
        <v>0</v>
      </c>
      <c r="F432" s="389">
        <v>0</v>
      </c>
      <c r="G432" s="389">
        <v>0</v>
      </c>
      <c r="H432" s="18">
        <v>0</v>
      </c>
      <c r="I432" s="18">
        <v>0</v>
      </c>
      <c r="J432" s="19">
        <v>0</v>
      </c>
      <c r="K432" s="55">
        <v>0</v>
      </c>
      <c r="L432" s="17">
        <v>0</v>
      </c>
      <c r="M432" s="18">
        <v>0</v>
      </c>
      <c r="N432" s="19">
        <v>0</v>
      </c>
    </row>
    <row r="433" spans="2:14" x14ac:dyDescent="0.35">
      <c r="B433" s="592"/>
      <c r="C433" s="617"/>
      <c r="D433" s="90" t="s">
        <v>36</v>
      </c>
      <c r="E433" s="399">
        <v>0</v>
      </c>
      <c r="F433" s="395">
        <v>0</v>
      </c>
      <c r="G433" s="395">
        <v>0</v>
      </c>
      <c r="H433" s="35">
        <v>0</v>
      </c>
      <c r="I433" s="35">
        <v>0</v>
      </c>
      <c r="J433" s="39">
        <v>0</v>
      </c>
      <c r="K433" s="57">
        <v>0</v>
      </c>
      <c r="L433" s="38">
        <v>0</v>
      </c>
      <c r="M433" s="35">
        <v>0</v>
      </c>
      <c r="N433" s="39">
        <v>0</v>
      </c>
    </row>
    <row r="434" spans="2:14" x14ac:dyDescent="0.35">
      <c r="B434" s="592"/>
      <c r="C434" s="617"/>
      <c r="D434" s="90" t="s">
        <v>35</v>
      </c>
      <c r="E434" s="399">
        <v>0</v>
      </c>
      <c r="F434" s="395">
        <v>0</v>
      </c>
      <c r="G434" s="395">
        <v>0</v>
      </c>
      <c r="H434" s="35">
        <v>0</v>
      </c>
      <c r="I434" s="35">
        <v>0</v>
      </c>
      <c r="J434" s="39">
        <v>0</v>
      </c>
      <c r="K434" s="57">
        <v>0</v>
      </c>
      <c r="L434" s="38">
        <v>0</v>
      </c>
      <c r="M434" s="35">
        <v>0</v>
      </c>
      <c r="N434" s="39">
        <v>0</v>
      </c>
    </row>
    <row r="435" spans="2:14" ht="15.75" customHeight="1" thickBot="1" x14ac:dyDescent="0.4">
      <c r="B435" s="592"/>
      <c r="C435" s="619"/>
      <c r="D435" s="88" t="s">
        <v>37</v>
      </c>
      <c r="E435" s="396">
        <v>0</v>
      </c>
      <c r="F435" s="397">
        <v>0</v>
      </c>
      <c r="G435" s="397">
        <v>0</v>
      </c>
      <c r="H435" s="26">
        <v>0</v>
      </c>
      <c r="I435" s="26">
        <v>0</v>
      </c>
      <c r="J435" s="27">
        <v>0</v>
      </c>
      <c r="K435" s="83">
        <v>0</v>
      </c>
      <c r="L435" s="25">
        <v>0</v>
      </c>
      <c r="M435" s="26">
        <v>0</v>
      </c>
      <c r="N435" s="27">
        <v>0</v>
      </c>
    </row>
    <row r="436" spans="2:14" ht="20.25" customHeight="1" x14ac:dyDescent="0.35">
      <c r="B436" s="592"/>
      <c r="C436" s="620" t="s">
        <v>113</v>
      </c>
      <c r="D436" s="89" t="s">
        <v>248</v>
      </c>
      <c r="E436" s="398">
        <v>0</v>
      </c>
      <c r="F436" s="389">
        <v>0</v>
      </c>
      <c r="G436" s="389">
        <v>0</v>
      </c>
      <c r="H436" s="18">
        <v>0</v>
      </c>
      <c r="I436" s="18">
        <v>0</v>
      </c>
      <c r="J436" s="19">
        <v>0</v>
      </c>
      <c r="K436" s="55">
        <v>0</v>
      </c>
      <c r="L436" s="17">
        <v>0</v>
      </c>
      <c r="M436" s="18">
        <v>0</v>
      </c>
      <c r="N436" s="19">
        <v>0</v>
      </c>
    </row>
    <row r="437" spans="2:14" ht="19.5" customHeight="1" x14ac:dyDescent="0.35">
      <c r="B437" s="592"/>
      <c r="C437" s="621"/>
      <c r="D437" s="90" t="s">
        <v>249</v>
      </c>
      <c r="E437" s="398">
        <v>0</v>
      </c>
      <c r="F437" s="389">
        <v>0</v>
      </c>
      <c r="G437" s="389">
        <v>0</v>
      </c>
      <c r="H437" s="18">
        <v>0</v>
      </c>
      <c r="I437" s="18">
        <v>0</v>
      </c>
      <c r="J437" s="19">
        <v>0</v>
      </c>
      <c r="K437" s="55">
        <v>0</v>
      </c>
      <c r="L437" s="17">
        <v>0</v>
      </c>
      <c r="M437" s="18">
        <v>0</v>
      </c>
      <c r="N437" s="19">
        <v>0</v>
      </c>
    </row>
    <row r="438" spans="2:14" ht="21" customHeight="1" x14ac:dyDescent="0.35">
      <c r="B438" s="592"/>
      <c r="C438" s="621"/>
      <c r="D438" s="90" t="s">
        <v>93</v>
      </c>
      <c r="E438" s="398">
        <v>0</v>
      </c>
      <c r="F438" s="389">
        <v>0</v>
      </c>
      <c r="G438" s="389">
        <v>0</v>
      </c>
      <c r="H438" s="18">
        <v>0</v>
      </c>
      <c r="I438" s="18">
        <v>0</v>
      </c>
      <c r="J438" s="19">
        <v>0</v>
      </c>
      <c r="K438" s="55">
        <v>0</v>
      </c>
      <c r="L438" s="17">
        <v>0</v>
      </c>
      <c r="M438" s="18">
        <v>0</v>
      </c>
      <c r="N438" s="19">
        <v>0</v>
      </c>
    </row>
    <row r="439" spans="2:14" ht="18.75" customHeight="1" x14ac:dyDescent="0.35">
      <c r="B439" s="592"/>
      <c r="C439" s="621"/>
      <c r="D439" s="90" t="s">
        <v>94</v>
      </c>
      <c r="E439" s="398">
        <v>0</v>
      </c>
      <c r="F439" s="389">
        <v>0</v>
      </c>
      <c r="G439" s="389">
        <v>0</v>
      </c>
      <c r="H439" s="18">
        <v>0</v>
      </c>
      <c r="I439" s="18">
        <v>0</v>
      </c>
      <c r="J439" s="19">
        <v>0</v>
      </c>
      <c r="K439" s="55">
        <v>0</v>
      </c>
      <c r="L439" s="17">
        <v>0</v>
      </c>
      <c r="M439" s="18">
        <v>0</v>
      </c>
      <c r="N439" s="19">
        <v>0</v>
      </c>
    </row>
    <row r="440" spans="2:14" ht="19.5" customHeight="1" x14ac:dyDescent="0.35">
      <c r="B440" s="592"/>
      <c r="C440" s="621"/>
      <c r="D440" s="90" t="s">
        <v>95</v>
      </c>
      <c r="E440" s="398">
        <v>0</v>
      </c>
      <c r="F440" s="389">
        <v>0</v>
      </c>
      <c r="G440" s="389">
        <v>0</v>
      </c>
      <c r="H440" s="18">
        <v>0</v>
      </c>
      <c r="I440" s="18">
        <v>0</v>
      </c>
      <c r="J440" s="19">
        <v>0</v>
      </c>
      <c r="K440" s="55">
        <v>0</v>
      </c>
      <c r="L440" s="17">
        <v>0</v>
      </c>
      <c r="M440" s="18">
        <v>0</v>
      </c>
      <c r="N440" s="19">
        <v>0</v>
      </c>
    </row>
    <row r="441" spans="2:14" ht="21" customHeight="1" x14ac:dyDescent="0.35">
      <c r="B441" s="592"/>
      <c r="C441" s="621"/>
      <c r="D441" s="90" t="s">
        <v>96</v>
      </c>
      <c r="E441" s="398">
        <v>0</v>
      </c>
      <c r="F441" s="389">
        <v>0</v>
      </c>
      <c r="G441" s="389">
        <v>0</v>
      </c>
      <c r="H441" s="18">
        <v>0</v>
      </c>
      <c r="I441" s="18">
        <v>0</v>
      </c>
      <c r="J441" s="19">
        <v>0</v>
      </c>
      <c r="K441" s="55">
        <v>0</v>
      </c>
      <c r="L441" s="17">
        <v>0</v>
      </c>
      <c r="M441" s="18">
        <v>0</v>
      </c>
      <c r="N441" s="19">
        <v>0</v>
      </c>
    </row>
    <row r="442" spans="2:14" ht="19.5" customHeight="1" x14ac:dyDescent="0.35">
      <c r="B442" s="592"/>
      <c r="C442" s="621"/>
      <c r="D442" s="90" t="s">
        <v>97</v>
      </c>
      <c r="E442" s="398">
        <v>0</v>
      </c>
      <c r="F442" s="389">
        <v>0</v>
      </c>
      <c r="G442" s="389">
        <v>0</v>
      </c>
      <c r="H442" s="18">
        <v>0</v>
      </c>
      <c r="I442" s="18">
        <v>0</v>
      </c>
      <c r="J442" s="19">
        <v>0</v>
      </c>
      <c r="K442" s="55">
        <v>0</v>
      </c>
      <c r="L442" s="17">
        <v>0</v>
      </c>
      <c r="M442" s="18">
        <v>0</v>
      </c>
      <c r="N442" s="19">
        <v>0</v>
      </c>
    </row>
    <row r="443" spans="2:14" ht="15.75" customHeight="1" thickBot="1" x14ac:dyDescent="0.4">
      <c r="B443" s="592"/>
      <c r="C443" s="622"/>
      <c r="D443" s="88" t="s">
        <v>98</v>
      </c>
      <c r="E443" s="405">
        <v>0</v>
      </c>
      <c r="F443" s="397">
        <v>0</v>
      </c>
      <c r="G443" s="406">
        <v>0</v>
      </c>
      <c r="H443" s="63">
        <v>0</v>
      </c>
      <c r="I443" s="63">
        <v>0</v>
      </c>
      <c r="J443" s="27">
        <v>0</v>
      </c>
      <c r="K443" s="45">
        <v>0</v>
      </c>
      <c r="L443" s="66">
        <v>0</v>
      </c>
      <c r="M443" s="63">
        <v>0</v>
      </c>
      <c r="N443" s="27">
        <v>0</v>
      </c>
    </row>
    <row r="444" spans="2:14" ht="20.25" customHeight="1" x14ac:dyDescent="0.35">
      <c r="B444" s="592"/>
      <c r="C444" s="620" t="s">
        <v>114</v>
      </c>
      <c r="D444" s="89" t="s">
        <v>39</v>
      </c>
      <c r="E444" s="398">
        <v>0</v>
      </c>
      <c r="F444" s="389">
        <v>0</v>
      </c>
      <c r="G444" s="389">
        <v>0</v>
      </c>
      <c r="H444" s="18">
        <v>0</v>
      </c>
      <c r="I444" s="18">
        <v>0</v>
      </c>
      <c r="J444" s="19">
        <v>0</v>
      </c>
      <c r="K444" s="55">
        <v>0</v>
      </c>
      <c r="L444" s="17">
        <v>0</v>
      </c>
      <c r="M444" s="18">
        <v>0</v>
      </c>
      <c r="N444" s="19">
        <v>0</v>
      </c>
    </row>
    <row r="445" spans="2:14" ht="19.5" customHeight="1" x14ac:dyDescent="0.35">
      <c r="B445" s="592"/>
      <c r="C445" s="621"/>
      <c r="D445" s="90" t="s">
        <v>110</v>
      </c>
      <c r="E445" s="398">
        <v>0</v>
      </c>
      <c r="F445" s="389">
        <v>0</v>
      </c>
      <c r="G445" s="389">
        <v>0</v>
      </c>
      <c r="H445" s="18">
        <v>0</v>
      </c>
      <c r="I445" s="18">
        <v>0</v>
      </c>
      <c r="J445" s="19">
        <v>0</v>
      </c>
      <c r="K445" s="55">
        <v>0</v>
      </c>
      <c r="L445" s="17">
        <v>0</v>
      </c>
      <c r="M445" s="18">
        <v>0</v>
      </c>
      <c r="N445" s="19">
        <v>0</v>
      </c>
    </row>
    <row r="446" spans="2:14" ht="21" customHeight="1" x14ac:dyDescent="0.35">
      <c r="B446" s="592"/>
      <c r="C446" s="621"/>
      <c r="D446" s="90" t="s">
        <v>111</v>
      </c>
      <c r="E446" s="398">
        <v>0</v>
      </c>
      <c r="F446" s="389">
        <v>0</v>
      </c>
      <c r="G446" s="389">
        <v>0</v>
      </c>
      <c r="H446" s="18">
        <v>0</v>
      </c>
      <c r="I446" s="18">
        <v>0</v>
      </c>
      <c r="J446" s="19">
        <v>0</v>
      </c>
      <c r="K446" s="55">
        <v>0</v>
      </c>
      <c r="L446" s="17">
        <v>0</v>
      </c>
      <c r="M446" s="18">
        <v>0</v>
      </c>
      <c r="N446" s="19">
        <v>0</v>
      </c>
    </row>
    <row r="447" spans="2:14" ht="22.5" customHeight="1" x14ac:dyDescent="0.35">
      <c r="B447" s="592"/>
      <c r="C447" s="621"/>
      <c r="D447" s="90" t="s">
        <v>115</v>
      </c>
      <c r="E447" s="398">
        <v>0</v>
      </c>
      <c r="F447" s="389">
        <v>0</v>
      </c>
      <c r="G447" s="389">
        <v>0</v>
      </c>
      <c r="H447" s="18">
        <v>0</v>
      </c>
      <c r="I447" s="18">
        <v>0</v>
      </c>
      <c r="J447" s="19">
        <v>0</v>
      </c>
      <c r="K447" s="55">
        <v>0</v>
      </c>
      <c r="L447" s="17">
        <v>0</v>
      </c>
      <c r="M447" s="18">
        <v>0</v>
      </c>
      <c r="N447" s="19">
        <v>0</v>
      </c>
    </row>
    <row r="448" spans="2:14" ht="19.5" customHeight="1" x14ac:dyDescent="0.35">
      <c r="B448" s="592"/>
      <c r="C448" s="621"/>
      <c r="D448" s="90" t="s">
        <v>116</v>
      </c>
      <c r="E448" s="398">
        <v>0</v>
      </c>
      <c r="F448" s="389">
        <v>0</v>
      </c>
      <c r="G448" s="389">
        <v>0</v>
      </c>
      <c r="H448" s="18">
        <v>0</v>
      </c>
      <c r="I448" s="18">
        <v>0</v>
      </c>
      <c r="J448" s="19">
        <v>0</v>
      </c>
      <c r="K448" s="55">
        <v>0</v>
      </c>
      <c r="L448" s="17">
        <v>0</v>
      </c>
      <c r="M448" s="18">
        <v>0</v>
      </c>
      <c r="N448" s="19">
        <v>0</v>
      </c>
    </row>
    <row r="449" spans="1:53" ht="21" customHeight="1" x14ac:dyDescent="0.35">
      <c r="B449" s="592"/>
      <c r="C449" s="621"/>
      <c r="D449" s="90" t="s">
        <v>117</v>
      </c>
      <c r="E449" s="398">
        <v>0</v>
      </c>
      <c r="F449" s="389">
        <v>0</v>
      </c>
      <c r="G449" s="389">
        <v>0</v>
      </c>
      <c r="H449" s="18">
        <v>0</v>
      </c>
      <c r="I449" s="18">
        <v>0</v>
      </c>
      <c r="J449" s="19">
        <v>0</v>
      </c>
      <c r="K449" s="55">
        <v>0</v>
      </c>
      <c r="L449" s="17">
        <v>0</v>
      </c>
      <c r="M449" s="18">
        <v>0</v>
      </c>
      <c r="N449" s="19">
        <v>0</v>
      </c>
    </row>
    <row r="450" spans="1:53" ht="22.5" customHeight="1" x14ac:dyDescent="0.35">
      <c r="B450" s="592"/>
      <c r="C450" s="621"/>
      <c r="D450" s="90" t="s">
        <v>118</v>
      </c>
      <c r="E450" s="398">
        <v>0</v>
      </c>
      <c r="F450" s="389">
        <v>0</v>
      </c>
      <c r="G450" s="389">
        <v>0</v>
      </c>
      <c r="H450" s="18">
        <v>0</v>
      </c>
      <c r="I450" s="18">
        <v>0</v>
      </c>
      <c r="J450" s="19">
        <v>0</v>
      </c>
      <c r="K450" s="55">
        <v>0</v>
      </c>
      <c r="L450" s="17">
        <v>0</v>
      </c>
      <c r="M450" s="18">
        <v>0</v>
      </c>
      <c r="N450" s="19">
        <v>0</v>
      </c>
    </row>
    <row r="451" spans="1:53" ht="22.5" customHeight="1" x14ac:dyDescent="0.35">
      <c r="B451" s="592"/>
      <c r="C451" s="621"/>
      <c r="D451" s="91" t="s">
        <v>250</v>
      </c>
      <c r="E451" s="398">
        <v>0</v>
      </c>
      <c r="F451" s="389">
        <v>0</v>
      </c>
      <c r="G451" s="389">
        <v>0</v>
      </c>
      <c r="H451" s="18">
        <v>0</v>
      </c>
      <c r="I451" s="18">
        <v>0</v>
      </c>
      <c r="J451" s="19">
        <v>0</v>
      </c>
      <c r="K451" s="55">
        <v>0</v>
      </c>
      <c r="L451" s="17">
        <v>0</v>
      </c>
      <c r="M451" s="18">
        <v>0</v>
      </c>
      <c r="N451" s="19">
        <v>0</v>
      </c>
    </row>
    <row r="452" spans="1:53" ht="15.75" customHeight="1" thickBot="1" x14ac:dyDescent="0.4">
      <c r="B452" s="592"/>
      <c r="C452" s="622"/>
      <c r="D452" s="91" t="s">
        <v>112</v>
      </c>
      <c r="E452" s="405">
        <v>0</v>
      </c>
      <c r="F452" s="397">
        <v>0</v>
      </c>
      <c r="G452" s="406">
        <v>0</v>
      </c>
      <c r="H452" s="63">
        <v>0</v>
      </c>
      <c r="I452" s="63">
        <v>0</v>
      </c>
      <c r="J452" s="27">
        <v>0</v>
      </c>
      <c r="K452" s="45">
        <v>0</v>
      </c>
      <c r="L452" s="66">
        <v>0</v>
      </c>
      <c r="M452" s="63">
        <v>0</v>
      </c>
      <c r="N452" s="27">
        <v>0</v>
      </c>
    </row>
    <row r="453" spans="1:53" ht="15.75" customHeight="1" x14ac:dyDescent="0.35">
      <c r="B453" s="592"/>
      <c r="C453" s="615" t="s">
        <v>81</v>
      </c>
      <c r="D453" s="86" t="s">
        <v>82</v>
      </c>
      <c r="E453" s="398">
        <v>0</v>
      </c>
      <c r="F453" s="389">
        <v>0</v>
      </c>
      <c r="G453" s="389">
        <v>0</v>
      </c>
      <c r="H453" s="18">
        <v>0</v>
      </c>
      <c r="I453" s="18">
        <v>0</v>
      </c>
      <c r="J453" s="19">
        <v>0</v>
      </c>
      <c r="K453" s="55">
        <v>0</v>
      </c>
      <c r="L453" s="17">
        <v>0</v>
      </c>
      <c r="M453" s="18">
        <v>0</v>
      </c>
      <c r="N453" s="19">
        <v>0</v>
      </c>
    </row>
    <row r="454" spans="1:53" ht="20.25" customHeight="1" x14ac:dyDescent="0.35">
      <c r="B454" s="592"/>
      <c r="C454" s="621"/>
      <c r="D454" s="90" t="s">
        <v>83</v>
      </c>
      <c r="E454" s="398">
        <v>0</v>
      </c>
      <c r="F454" s="389">
        <v>0</v>
      </c>
      <c r="G454" s="389">
        <v>0</v>
      </c>
      <c r="H454" s="18">
        <v>0</v>
      </c>
      <c r="I454" s="18">
        <v>0</v>
      </c>
      <c r="J454" s="19">
        <v>0</v>
      </c>
      <c r="K454" s="55">
        <v>0</v>
      </c>
      <c r="L454" s="17">
        <v>0</v>
      </c>
      <c r="M454" s="18">
        <v>0</v>
      </c>
      <c r="N454" s="19">
        <v>0</v>
      </c>
    </row>
    <row r="455" spans="1:53" ht="16.5" customHeight="1" thickBot="1" x14ac:dyDescent="0.4">
      <c r="B455" s="593"/>
      <c r="C455" s="616"/>
      <c r="D455" s="88" t="s">
        <v>84</v>
      </c>
      <c r="E455" s="429">
        <v>0</v>
      </c>
      <c r="F455" s="397">
        <v>0</v>
      </c>
      <c r="G455" s="397">
        <v>0</v>
      </c>
      <c r="H455" s="26">
        <v>0</v>
      </c>
      <c r="I455" s="26">
        <v>0</v>
      </c>
      <c r="J455" s="27">
        <v>0</v>
      </c>
      <c r="K455" s="83">
        <v>0</v>
      </c>
      <c r="L455" s="25">
        <v>0</v>
      </c>
      <c r="M455" s="26">
        <v>0</v>
      </c>
      <c r="N455" s="27">
        <v>0</v>
      </c>
    </row>
    <row r="456" spans="1:53" s="270" customFormat="1" ht="12" customHeight="1" thickBot="1" x14ac:dyDescent="0.4">
      <c r="A456" s="264"/>
      <c r="B456" s="266"/>
      <c r="C456" s="267"/>
      <c r="D456" s="267"/>
      <c r="E456" s="268"/>
      <c r="F456" s="268"/>
      <c r="G456" s="268"/>
      <c r="H456" s="268"/>
      <c r="I456" s="268"/>
      <c r="J456" s="268"/>
      <c r="K456" s="268"/>
      <c r="L456" s="269"/>
      <c r="M456" s="268"/>
      <c r="N456" s="268"/>
      <c r="O456" s="264"/>
      <c r="P456" s="264"/>
      <c r="Q456" s="264"/>
      <c r="R456" s="264"/>
      <c r="S456" s="264"/>
      <c r="T456" s="264"/>
      <c r="U456" s="264"/>
      <c r="V456" s="264"/>
      <c r="W456" s="264"/>
      <c r="X456" s="264"/>
      <c r="Y456" s="264"/>
      <c r="Z456" s="264"/>
      <c r="AA456" s="264"/>
      <c r="AB456" s="264"/>
      <c r="AC456" s="264"/>
      <c r="AD456" s="264"/>
      <c r="AE456" s="264"/>
      <c r="AF456" s="264"/>
      <c r="AG456" s="264"/>
      <c r="AH456" s="264"/>
      <c r="AI456" s="264"/>
      <c r="AJ456" s="264"/>
      <c r="AK456" s="264"/>
      <c r="AL456" s="264"/>
      <c r="AM456" s="264"/>
      <c r="AN456" s="264"/>
      <c r="AO456" s="264"/>
      <c r="AP456" s="264"/>
      <c r="AQ456" s="264"/>
      <c r="AR456" s="264"/>
      <c r="AS456" s="264"/>
      <c r="AT456" s="264"/>
      <c r="AU456" s="264"/>
      <c r="AV456" s="264"/>
      <c r="AW456" s="264"/>
      <c r="AX456" s="264"/>
      <c r="AY456" s="264"/>
      <c r="AZ456" s="264"/>
      <c r="BA456" s="264"/>
    </row>
    <row r="457" spans="1:53" ht="58.5" customHeight="1" thickBot="1" x14ac:dyDescent="0.55000000000000004">
      <c r="B457" s="205" t="s">
        <v>9</v>
      </c>
      <c r="C457" s="205" t="s">
        <v>51</v>
      </c>
      <c r="D457" s="208" t="s">
        <v>52</v>
      </c>
      <c r="E457" s="463" t="s">
        <v>192</v>
      </c>
      <c r="F457" s="7" t="s">
        <v>193</v>
      </c>
      <c r="G457" s="7" t="s">
        <v>194</v>
      </c>
      <c r="H457" s="7" t="s">
        <v>195</v>
      </c>
      <c r="I457" s="7" t="s">
        <v>196</v>
      </c>
      <c r="J457" s="8" t="s">
        <v>197</v>
      </c>
      <c r="K457" s="73" t="s">
        <v>23</v>
      </c>
      <c r="L457" s="75" t="s">
        <v>21</v>
      </c>
      <c r="M457" s="74" t="s">
        <v>22</v>
      </c>
      <c r="N457" s="8" t="s">
        <v>24</v>
      </c>
    </row>
    <row r="458" spans="1:53" ht="23.1" customHeight="1" thickBot="1" x14ac:dyDescent="0.4">
      <c r="B458" s="591" t="s">
        <v>233</v>
      </c>
      <c r="C458" s="116" t="s">
        <v>205</v>
      </c>
      <c r="D458" s="117" t="s">
        <v>204</v>
      </c>
      <c r="E458" s="173">
        <f t="shared" ref="E458:N458" si="22">SUM(E459:E460)/E177*100</f>
        <v>0</v>
      </c>
      <c r="F458" s="96">
        <f t="shared" si="22"/>
        <v>0</v>
      </c>
      <c r="G458" s="96">
        <f t="shared" si="22"/>
        <v>0</v>
      </c>
      <c r="H458" s="96">
        <f t="shared" si="22"/>
        <v>0</v>
      </c>
      <c r="I458" s="96">
        <f t="shared" si="22"/>
        <v>0</v>
      </c>
      <c r="J458" s="379">
        <f t="shared" si="22"/>
        <v>0</v>
      </c>
      <c r="K458" s="495" t="e">
        <f t="shared" si="22"/>
        <v>#DIV/0!</v>
      </c>
      <c r="L458" s="271">
        <f t="shared" si="22"/>
        <v>0</v>
      </c>
      <c r="M458" s="271" t="e">
        <f t="shared" si="22"/>
        <v>#DIV/0!</v>
      </c>
      <c r="N458" s="379">
        <f t="shared" si="22"/>
        <v>0</v>
      </c>
    </row>
    <row r="459" spans="1:53" ht="15" customHeight="1" x14ac:dyDescent="0.35">
      <c r="B459" s="592"/>
      <c r="C459" s="615" t="s">
        <v>2</v>
      </c>
      <c r="D459" s="76" t="s">
        <v>0</v>
      </c>
      <c r="E459" s="388">
        <v>0</v>
      </c>
      <c r="F459" s="389">
        <v>0</v>
      </c>
      <c r="G459" s="389">
        <v>0</v>
      </c>
      <c r="H459" s="18">
        <v>0</v>
      </c>
      <c r="I459" s="18">
        <v>0</v>
      </c>
      <c r="J459" s="19">
        <v>0</v>
      </c>
      <c r="K459" s="55">
        <v>0</v>
      </c>
      <c r="L459" s="17">
        <v>0</v>
      </c>
      <c r="M459" s="18">
        <v>0</v>
      </c>
      <c r="N459" s="19">
        <v>0</v>
      </c>
    </row>
    <row r="460" spans="1:53" ht="15.75" customHeight="1" thickBot="1" x14ac:dyDescent="0.4">
      <c r="B460" s="592"/>
      <c r="C460" s="616"/>
      <c r="D460" s="77" t="s">
        <v>1</v>
      </c>
      <c r="E460" s="390">
        <v>0</v>
      </c>
      <c r="F460" s="391">
        <v>0</v>
      </c>
      <c r="G460" s="391">
        <v>0</v>
      </c>
      <c r="H460" s="22">
        <v>0</v>
      </c>
      <c r="I460" s="22">
        <v>0</v>
      </c>
      <c r="J460" s="61">
        <v>0</v>
      </c>
      <c r="K460" s="78">
        <v>0</v>
      </c>
      <c r="L460" s="25">
        <v>0</v>
      </c>
      <c r="M460" s="26">
        <v>0</v>
      </c>
      <c r="N460" s="27">
        <v>0</v>
      </c>
    </row>
    <row r="461" spans="1:53" ht="15.75" customHeight="1" x14ac:dyDescent="0.35">
      <c r="B461" s="592"/>
      <c r="C461" s="615" t="s">
        <v>25</v>
      </c>
      <c r="D461" s="79" t="s">
        <v>3</v>
      </c>
      <c r="E461" s="392">
        <v>0</v>
      </c>
      <c r="F461" s="393">
        <v>0</v>
      </c>
      <c r="G461" s="393">
        <v>0</v>
      </c>
      <c r="H461" s="14">
        <v>0</v>
      </c>
      <c r="I461" s="14">
        <v>0</v>
      </c>
      <c r="J461" s="32">
        <v>0</v>
      </c>
      <c r="K461" s="80">
        <v>0</v>
      </c>
      <c r="L461" s="31">
        <v>0</v>
      </c>
      <c r="M461" s="14">
        <v>0</v>
      </c>
      <c r="N461" s="32">
        <v>0</v>
      </c>
    </row>
    <row r="462" spans="1:53" ht="15.75" customHeight="1" x14ac:dyDescent="0.35">
      <c r="B462" s="592"/>
      <c r="C462" s="617"/>
      <c r="D462" s="105" t="s">
        <v>5</v>
      </c>
      <c r="E462" s="394">
        <v>0</v>
      </c>
      <c r="F462" s="395">
        <v>0</v>
      </c>
      <c r="G462" s="395">
        <v>0</v>
      </c>
      <c r="H462" s="35">
        <v>0</v>
      </c>
      <c r="I462" s="35">
        <v>0</v>
      </c>
      <c r="J462" s="39">
        <v>0</v>
      </c>
      <c r="K462" s="57">
        <v>0</v>
      </c>
      <c r="L462" s="38">
        <v>0</v>
      </c>
      <c r="M462" s="35">
        <v>0</v>
      </c>
      <c r="N462" s="39">
        <v>0</v>
      </c>
    </row>
    <row r="463" spans="1:53" ht="15.75" customHeight="1" x14ac:dyDescent="0.35">
      <c r="B463" s="592"/>
      <c r="C463" s="617"/>
      <c r="D463" s="105" t="s">
        <v>6</v>
      </c>
      <c r="E463" s="394">
        <v>0</v>
      </c>
      <c r="F463" s="395">
        <v>0</v>
      </c>
      <c r="G463" s="395">
        <v>0</v>
      </c>
      <c r="H463" s="35">
        <v>0</v>
      </c>
      <c r="I463" s="35">
        <v>0</v>
      </c>
      <c r="J463" s="39">
        <v>0</v>
      </c>
      <c r="K463" s="57">
        <v>0</v>
      </c>
      <c r="L463" s="38">
        <v>0</v>
      </c>
      <c r="M463" s="35">
        <v>0</v>
      </c>
      <c r="N463" s="39">
        <v>0</v>
      </c>
    </row>
    <row r="464" spans="1:53" ht="15.75" customHeight="1" thickBot="1" x14ac:dyDescent="0.4">
      <c r="B464" s="592"/>
      <c r="C464" s="616"/>
      <c r="D464" s="108" t="s">
        <v>4</v>
      </c>
      <c r="E464" s="396">
        <v>0</v>
      </c>
      <c r="F464" s="397">
        <v>0</v>
      </c>
      <c r="G464" s="397">
        <v>0</v>
      </c>
      <c r="H464" s="26">
        <v>0</v>
      </c>
      <c r="I464" s="26">
        <v>0</v>
      </c>
      <c r="J464" s="27">
        <v>0</v>
      </c>
      <c r="K464" s="83">
        <v>0</v>
      </c>
      <c r="L464" s="25">
        <v>0</v>
      </c>
      <c r="M464" s="26">
        <v>0</v>
      </c>
      <c r="N464" s="27">
        <v>0</v>
      </c>
    </row>
    <row r="465" spans="1:53" x14ac:dyDescent="0.35">
      <c r="B465" s="592"/>
      <c r="C465" s="615" t="s">
        <v>26</v>
      </c>
      <c r="D465" s="84" t="s">
        <v>7</v>
      </c>
      <c r="E465" s="388">
        <v>0</v>
      </c>
      <c r="F465" s="389">
        <v>0</v>
      </c>
      <c r="G465" s="389">
        <v>0</v>
      </c>
      <c r="H465" s="18">
        <v>0</v>
      </c>
      <c r="I465" s="18">
        <v>0</v>
      </c>
      <c r="J465" s="19">
        <v>0</v>
      </c>
      <c r="K465" s="55">
        <v>0</v>
      </c>
      <c r="L465" s="17">
        <v>0</v>
      </c>
      <c r="M465" s="18">
        <v>0</v>
      </c>
      <c r="N465" s="19">
        <v>0</v>
      </c>
    </row>
    <row r="466" spans="1:53" ht="16.5" customHeight="1" thickBot="1" x14ac:dyDescent="0.4">
      <c r="B466" s="592"/>
      <c r="C466" s="616"/>
      <c r="D466" s="85" t="s">
        <v>8</v>
      </c>
      <c r="E466" s="396">
        <v>0</v>
      </c>
      <c r="F466" s="397">
        <v>0</v>
      </c>
      <c r="G466" s="397">
        <v>0</v>
      </c>
      <c r="H466" s="26">
        <v>0</v>
      </c>
      <c r="I466" s="26">
        <v>0</v>
      </c>
      <c r="J466" s="27">
        <v>0</v>
      </c>
      <c r="K466" s="83">
        <v>0</v>
      </c>
      <c r="L466" s="25">
        <v>0</v>
      </c>
      <c r="M466" s="26">
        <v>0</v>
      </c>
      <c r="N466" s="27">
        <v>0</v>
      </c>
    </row>
    <row r="467" spans="1:53" ht="16.5" customHeight="1" x14ac:dyDescent="0.35">
      <c r="B467" s="592"/>
      <c r="C467" s="618" t="s">
        <v>102</v>
      </c>
      <c r="D467" s="86" t="s">
        <v>29</v>
      </c>
      <c r="E467" s="388">
        <v>0</v>
      </c>
      <c r="F467" s="389">
        <v>0</v>
      </c>
      <c r="G467" s="389">
        <v>0</v>
      </c>
      <c r="H467" s="18">
        <v>0</v>
      </c>
      <c r="I467" s="18">
        <v>0</v>
      </c>
      <c r="J467" s="19">
        <v>0</v>
      </c>
      <c r="K467" s="55">
        <v>0</v>
      </c>
      <c r="L467" s="17">
        <v>0</v>
      </c>
      <c r="M467" s="18">
        <v>0</v>
      </c>
      <c r="N467" s="19">
        <v>0</v>
      </c>
    </row>
    <row r="468" spans="1:53" ht="18.75" customHeight="1" thickBot="1" x14ac:dyDescent="0.4">
      <c r="B468" s="592"/>
      <c r="C468" s="619"/>
      <c r="D468" s="85" t="s">
        <v>30</v>
      </c>
      <c r="E468" s="396">
        <v>0</v>
      </c>
      <c r="F468" s="397">
        <v>0</v>
      </c>
      <c r="G468" s="397">
        <v>0</v>
      </c>
      <c r="H468" s="26">
        <v>0</v>
      </c>
      <c r="I468" s="26">
        <v>0</v>
      </c>
      <c r="J468" s="27">
        <v>0</v>
      </c>
      <c r="K468" s="83">
        <v>0</v>
      </c>
      <c r="L468" s="25">
        <v>0</v>
      </c>
      <c r="M468" s="26">
        <v>0</v>
      </c>
      <c r="N468" s="27">
        <v>0</v>
      </c>
    </row>
    <row r="469" spans="1:53" x14ac:dyDescent="0.35">
      <c r="B469" s="592"/>
      <c r="C469" s="623" t="s">
        <v>172</v>
      </c>
      <c r="D469" s="86" t="s">
        <v>29</v>
      </c>
      <c r="E469" s="398">
        <v>0</v>
      </c>
      <c r="F469" s="389">
        <v>0</v>
      </c>
      <c r="G469" s="389">
        <v>0</v>
      </c>
      <c r="H469" s="18">
        <v>0</v>
      </c>
      <c r="I469" s="18">
        <v>0</v>
      </c>
      <c r="J469" s="19">
        <v>0</v>
      </c>
      <c r="K469" s="55">
        <v>0</v>
      </c>
      <c r="L469" s="17">
        <v>0</v>
      </c>
      <c r="M469" s="18">
        <v>0</v>
      </c>
      <c r="N469" s="19">
        <v>0</v>
      </c>
    </row>
    <row r="470" spans="1:53" ht="15.75" customHeight="1" thickBot="1" x14ac:dyDescent="0.4">
      <c r="B470" s="592"/>
      <c r="C470" s="624"/>
      <c r="D470" s="88" t="s">
        <v>30</v>
      </c>
      <c r="E470" s="396">
        <v>0</v>
      </c>
      <c r="F470" s="397">
        <v>0</v>
      </c>
      <c r="G470" s="397">
        <v>0</v>
      </c>
      <c r="H470" s="26">
        <v>0</v>
      </c>
      <c r="I470" s="26">
        <v>0</v>
      </c>
      <c r="J470" s="27">
        <v>0</v>
      </c>
      <c r="K470" s="83">
        <v>0</v>
      </c>
      <c r="L470" s="25">
        <v>0</v>
      </c>
      <c r="M470" s="26">
        <v>0</v>
      </c>
      <c r="N470" s="27">
        <v>0</v>
      </c>
    </row>
    <row r="471" spans="1:53" ht="16.5" customHeight="1" x14ac:dyDescent="0.35">
      <c r="B471" s="592"/>
      <c r="C471" s="623" t="s">
        <v>173</v>
      </c>
      <c r="D471" s="86" t="s">
        <v>29</v>
      </c>
      <c r="E471" s="388">
        <v>0</v>
      </c>
      <c r="F471" s="389">
        <v>0</v>
      </c>
      <c r="G471" s="389">
        <v>0</v>
      </c>
      <c r="H471" s="18">
        <v>0</v>
      </c>
      <c r="I471" s="18">
        <v>0</v>
      </c>
      <c r="J471" s="19">
        <v>0</v>
      </c>
      <c r="K471" s="55">
        <v>0</v>
      </c>
      <c r="L471" s="17">
        <v>0</v>
      </c>
      <c r="M471" s="18">
        <v>0</v>
      </c>
      <c r="N471" s="19">
        <v>0</v>
      </c>
    </row>
    <row r="472" spans="1:53" ht="12" customHeight="1" thickBot="1" x14ac:dyDescent="0.4">
      <c r="B472" s="592"/>
      <c r="C472" s="625"/>
      <c r="D472" s="85" t="s">
        <v>30</v>
      </c>
      <c r="E472" s="396">
        <v>0</v>
      </c>
      <c r="F472" s="397">
        <v>0</v>
      </c>
      <c r="G472" s="397">
        <v>0</v>
      </c>
      <c r="H472" s="26">
        <v>0</v>
      </c>
      <c r="I472" s="26">
        <v>0</v>
      </c>
      <c r="J472" s="27">
        <v>0</v>
      </c>
      <c r="K472" s="83">
        <v>0</v>
      </c>
      <c r="L472" s="25">
        <v>0</v>
      </c>
      <c r="M472" s="26">
        <v>0</v>
      </c>
      <c r="N472" s="27">
        <v>0</v>
      </c>
    </row>
    <row r="473" spans="1:53" x14ac:dyDescent="0.35">
      <c r="B473" s="592"/>
      <c r="C473" s="623" t="s">
        <v>174</v>
      </c>
      <c r="D473" s="86" t="s">
        <v>29</v>
      </c>
      <c r="E473" s="398">
        <v>0</v>
      </c>
      <c r="F473" s="389">
        <v>0</v>
      </c>
      <c r="G473" s="389">
        <v>0</v>
      </c>
      <c r="H473" s="18">
        <v>0</v>
      </c>
      <c r="I473" s="18">
        <v>0</v>
      </c>
      <c r="J473" s="19">
        <v>0</v>
      </c>
      <c r="K473" s="55">
        <v>0</v>
      </c>
      <c r="L473" s="17">
        <v>0</v>
      </c>
      <c r="M473" s="18">
        <v>0</v>
      </c>
      <c r="N473" s="19">
        <v>0</v>
      </c>
    </row>
    <row r="474" spans="1:53" ht="15.75" customHeight="1" thickBot="1" x14ac:dyDescent="0.4">
      <c r="B474" s="593"/>
      <c r="C474" s="626"/>
      <c r="D474" s="88" t="s">
        <v>30</v>
      </c>
      <c r="E474" s="396">
        <v>0</v>
      </c>
      <c r="F474" s="397">
        <v>0</v>
      </c>
      <c r="G474" s="397">
        <v>0</v>
      </c>
      <c r="H474" s="26">
        <v>0</v>
      </c>
      <c r="I474" s="26">
        <v>0</v>
      </c>
      <c r="J474" s="27">
        <v>0</v>
      </c>
      <c r="K474" s="83">
        <v>0</v>
      </c>
      <c r="L474" s="25">
        <v>0</v>
      </c>
      <c r="M474" s="26">
        <v>0</v>
      </c>
      <c r="N474" s="27">
        <v>0</v>
      </c>
    </row>
    <row r="475" spans="1:53" s="270" customFormat="1" ht="12" customHeight="1" thickBot="1" x14ac:dyDescent="0.4">
      <c r="A475" s="264"/>
      <c r="B475" s="266"/>
      <c r="C475" s="267"/>
      <c r="D475" s="267"/>
      <c r="E475" s="268"/>
      <c r="F475" s="268"/>
      <c r="G475" s="268"/>
      <c r="H475" s="268"/>
      <c r="I475" s="268"/>
      <c r="J475" s="268"/>
      <c r="K475" s="268"/>
      <c r="L475" s="269"/>
      <c r="M475" s="268"/>
      <c r="N475" s="268"/>
      <c r="O475" s="264"/>
      <c r="P475" s="264"/>
      <c r="Q475" s="264"/>
      <c r="R475" s="264"/>
      <c r="S475" s="264"/>
      <c r="T475" s="264"/>
      <c r="U475" s="264"/>
      <c r="V475" s="264"/>
      <c r="W475" s="264"/>
      <c r="X475" s="264"/>
      <c r="Y475" s="264"/>
      <c r="Z475" s="264"/>
      <c r="AA475" s="264"/>
      <c r="AB475" s="264"/>
      <c r="AC475" s="264"/>
      <c r="AD475" s="264"/>
      <c r="AE475" s="264"/>
      <c r="AF475" s="264"/>
      <c r="AG475" s="264"/>
      <c r="AH475" s="264"/>
      <c r="AI475" s="264"/>
      <c r="AJ475" s="264"/>
      <c r="AK475" s="264"/>
      <c r="AL475" s="264"/>
      <c r="AM475" s="264"/>
      <c r="AN475" s="264"/>
      <c r="AO475" s="264"/>
      <c r="AP475" s="264"/>
      <c r="AQ475" s="264"/>
      <c r="AR475" s="264"/>
      <c r="AS475" s="264"/>
      <c r="AT475" s="264"/>
      <c r="AU475" s="264"/>
      <c r="AV475" s="264"/>
      <c r="AW475" s="264"/>
      <c r="AX475" s="264"/>
      <c r="AY475" s="264"/>
      <c r="AZ475" s="264"/>
      <c r="BA475" s="264"/>
    </row>
    <row r="476" spans="1:53" ht="59.1" customHeight="1" thickBot="1" x14ac:dyDescent="0.55000000000000004">
      <c r="B476" s="205" t="s">
        <v>9</v>
      </c>
      <c r="C476" s="205" t="s">
        <v>51</v>
      </c>
      <c r="D476" s="208" t="s">
        <v>52</v>
      </c>
      <c r="E476" s="463" t="s">
        <v>192</v>
      </c>
      <c r="F476" s="7" t="s">
        <v>193</v>
      </c>
      <c r="G476" s="7" t="s">
        <v>194</v>
      </c>
      <c r="H476" s="7" t="s">
        <v>195</v>
      </c>
      <c r="I476" s="7" t="s">
        <v>196</v>
      </c>
      <c r="J476" s="8" t="s">
        <v>197</v>
      </c>
      <c r="K476" s="73" t="s">
        <v>23</v>
      </c>
      <c r="L476" s="75" t="s">
        <v>21</v>
      </c>
      <c r="M476" s="74" t="s">
        <v>22</v>
      </c>
      <c r="N476" s="8" t="s">
        <v>24</v>
      </c>
    </row>
    <row r="477" spans="1:53" ht="23.1" customHeight="1" thickBot="1" x14ac:dyDescent="0.4">
      <c r="B477" s="591" t="s">
        <v>234</v>
      </c>
      <c r="C477" s="116" t="s">
        <v>205</v>
      </c>
      <c r="D477" s="117" t="s">
        <v>204</v>
      </c>
      <c r="E477" s="495" t="e">
        <f>SUM(E478:E479)/SUM(E459:E460)*100</f>
        <v>#DIV/0!</v>
      </c>
      <c r="F477" s="271" t="e">
        <f t="shared" ref="F477:N477" si="23">SUM(F478:F479)/SUM(F459:F460)*100</f>
        <v>#DIV/0!</v>
      </c>
      <c r="G477" s="271" t="e">
        <f t="shared" si="23"/>
        <v>#DIV/0!</v>
      </c>
      <c r="H477" s="271" t="e">
        <f t="shared" si="23"/>
        <v>#DIV/0!</v>
      </c>
      <c r="I477" s="271" t="e">
        <f t="shared" si="23"/>
        <v>#DIV/0!</v>
      </c>
      <c r="J477" s="561" t="e">
        <f t="shared" si="23"/>
        <v>#DIV/0!</v>
      </c>
      <c r="K477" s="495" t="e">
        <f t="shared" si="23"/>
        <v>#DIV/0!</v>
      </c>
      <c r="L477" s="271" t="e">
        <f t="shared" si="23"/>
        <v>#DIV/0!</v>
      </c>
      <c r="M477" s="271" t="e">
        <f t="shared" si="23"/>
        <v>#DIV/0!</v>
      </c>
      <c r="N477" s="312" t="e">
        <f t="shared" si="23"/>
        <v>#DIV/0!</v>
      </c>
    </row>
    <row r="478" spans="1:53" ht="15" customHeight="1" x14ac:dyDescent="0.35">
      <c r="B478" s="592"/>
      <c r="C478" s="615" t="s">
        <v>2</v>
      </c>
      <c r="D478" s="76" t="s">
        <v>0</v>
      </c>
      <c r="E478" s="388">
        <v>0</v>
      </c>
      <c r="F478" s="389">
        <v>0</v>
      </c>
      <c r="G478" s="389">
        <v>0</v>
      </c>
      <c r="H478" s="18">
        <v>0</v>
      </c>
      <c r="I478" s="18">
        <v>0</v>
      </c>
      <c r="J478" s="19">
        <v>0</v>
      </c>
      <c r="K478" s="55">
        <v>0</v>
      </c>
      <c r="L478" s="17">
        <v>0</v>
      </c>
      <c r="M478" s="18">
        <v>0</v>
      </c>
      <c r="N478" s="19">
        <v>0</v>
      </c>
    </row>
    <row r="479" spans="1:53" ht="15.75" customHeight="1" thickBot="1" x14ac:dyDescent="0.4">
      <c r="B479" s="592"/>
      <c r="C479" s="616"/>
      <c r="D479" s="77" t="s">
        <v>1</v>
      </c>
      <c r="E479" s="390">
        <v>0</v>
      </c>
      <c r="F479" s="391">
        <v>0</v>
      </c>
      <c r="G479" s="391">
        <v>0</v>
      </c>
      <c r="H479" s="22">
        <v>0</v>
      </c>
      <c r="I479" s="22">
        <v>0</v>
      </c>
      <c r="J479" s="61">
        <v>0</v>
      </c>
      <c r="K479" s="78">
        <v>0</v>
      </c>
      <c r="L479" s="25">
        <v>0</v>
      </c>
      <c r="M479" s="26">
        <v>0</v>
      </c>
      <c r="N479" s="27">
        <v>0</v>
      </c>
    </row>
    <row r="480" spans="1:53" ht="15.75" customHeight="1" x14ac:dyDescent="0.35">
      <c r="B480" s="592"/>
      <c r="C480" s="615" t="s">
        <v>25</v>
      </c>
      <c r="D480" s="79" t="s">
        <v>3</v>
      </c>
      <c r="E480" s="392">
        <v>0</v>
      </c>
      <c r="F480" s="393">
        <v>0</v>
      </c>
      <c r="G480" s="393">
        <v>0</v>
      </c>
      <c r="H480" s="14">
        <v>0</v>
      </c>
      <c r="I480" s="14">
        <v>0</v>
      </c>
      <c r="J480" s="32">
        <v>0</v>
      </c>
      <c r="K480" s="80">
        <v>0</v>
      </c>
      <c r="L480" s="31">
        <v>0</v>
      </c>
      <c r="M480" s="14">
        <v>0</v>
      </c>
      <c r="N480" s="32">
        <v>0</v>
      </c>
    </row>
    <row r="481" spans="2:14" ht="15.75" customHeight="1" x14ac:dyDescent="0.35">
      <c r="B481" s="592"/>
      <c r="C481" s="617"/>
      <c r="D481" s="105" t="s">
        <v>5</v>
      </c>
      <c r="E481" s="394">
        <v>0</v>
      </c>
      <c r="F481" s="395">
        <v>0</v>
      </c>
      <c r="G481" s="395">
        <v>0</v>
      </c>
      <c r="H481" s="35">
        <v>0</v>
      </c>
      <c r="I481" s="35">
        <v>0</v>
      </c>
      <c r="J481" s="39">
        <v>0</v>
      </c>
      <c r="K481" s="57">
        <v>0</v>
      </c>
      <c r="L481" s="38">
        <v>0</v>
      </c>
      <c r="M481" s="35">
        <v>0</v>
      </c>
      <c r="N481" s="39">
        <v>0</v>
      </c>
    </row>
    <row r="482" spans="2:14" ht="15.75" customHeight="1" x14ac:dyDescent="0.35">
      <c r="B482" s="592"/>
      <c r="C482" s="617"/>
      <c r="D482" s="105" t="s">
        <v>6</v>
      </c>
      <c r="E482" s="394">
        <v>0</v>
      </c>
      <c r="F482" s="395">
        <v>0</v>
      </c>
      <c r="G482" s="395">
        <v>0</v>
      </c>
      <c r="H482" s="35">
        <v>0</v>
      </c>
      <c r="I482" s="35">
        <v>0</v>
      </c>
      <c r="J482" s="39">
        <v>0</v>
      </c>
      <c r="K482" s="57">
        <v>0</v>
      </c>
      <c r="L482" s="38">
        <v>0</v>
      </c>
      <c r="M482" s="35">
        <v>0</v>
      </c>
      <c r="N482" s="39">
        <v>0</v>
      </c>
    </row>
    <row r="483" spans="2:14" ht="15.75" customHeight="1" thickBot="1" x14ac:dyDescent="0.4">
      <c r="B483" s="592"/>
      <c r="C483" s="616"/>
      <c r="D483" s="108" t="s">
        <v>4</v>
      </c>
      <c r="E483" s="396">
        <v>0</v>
      </c>
      <c r="F483" s="397">
        <v>0</v>
      </c>
      <c r="G483" s="397">
        <v>0</v>
      </c>
      <c r="H483" s="26">
        <v>0</v>
      </c>
      <c r="I483" s="26">
        <v>0</v>
      </c>
      <c r="J483" s="27">
        <v>0</v>
      </c>
      <c r="K483" s="83">
        <v>0</v>
      </c>
      <c r="L483" s="25">
        <v>0</v>
      </c>
      <c r="M483" s="26">
        <v>0</v>
      </c>
      <c r="N483" s="27">
        <v>0</v>
      </c>
    </row>
    <row r="484" spans="2:14" x14ac:dyDescent="0.35">
      <c r="B484" s="592"/>
      <c r="C484" s="615" t="s">
        <v>26</v>
      </c>
      <c r="D484" s="84" t="s">
        <v>7</v>
      </c>
      <c r="E484" s="388">
        <v>0</v>
      </c>
      <c r="F484" s="389">
        <v>0</v>
      </c>
      <c r="G484" s="389">
        <v>0</v>
      </c>
      <c r="H484" s="18">
        <v>0</v>
      </c>
      <c r="I484" s="18">
        <v>0</v>
      </c>
      <c r="J484" s="19">
        <v>0</v>
      </c>
      <c r="K484" s="55">
        <v>0</v>
      </c>
      <c r="L484" s="17">
        <v>0</v>
      </c>
      <c r="M484" s="18">
        <v>0</v>
      </c>
      <c r="N484" s="19">
        <v>0</v>
      </c>
    </row>
    <row r="485" spans="2:14" ht="16.5" customHeight="1" thickBot="1" x14ac:dyDescent="0.4">
      <c r="B485" s="592"/>
      <c r="C485" s="616"/>
      <c r="D485" s="85" t="s">
        <v>8</v>
      </c>
      <c r="E485" s="396">
        <v>0</v>
      </c>
      <c r="F485" s="397">
        <v>0</v>
      </c>
      <c r="G485" s="397">
        <v>0</v>
      </c>
      <c r="H485" s="26">
        <v>0</v>
      </c>
      <c r="I485" s="26">
        <v>0</v>
      </c>
      <c r="J485" s="27">
        <v>0</v>
      </c>
      <c r="K485" s="83">
        <v>0</v>
      </c>
      <c r="L485" s="25">
        <v>0</v>
      </c>
      <c r="M485" s="26">
        <v>0</v>
      </c>
      <c r="N485" s="27">
        <v>0</v>
      </c>
    </row>
    <row r="486" spans="2:14" ht="16.5" customHeight="1" x14ac:dyDescent="0.35">
      <c r="B486" s="592"/>
      <c r="C486" s="618" t="s">
        <v>102</v>
      </c>
      <c r="D486" s="86" t="s">
        <v>29</v>
      </c>
      <c r="E486" s="388">
        <v>0</v>
      </c>
      <c r="F486" s="389">
        <v>0</v>
      </c>
      <c r="G486" s="389">
        <v>0</v>
      </c>
      <c r="H486" s="18">
        <v>0</v>
      </c>
      <c r="I486" s="18">
        <v>0</v>
      </c>
      <c r="J486" s="19">
        <v>0</v>
      </c>
      <c r="K486" s="55">
        <v>0</v>
      </c>
      <c r="L486" s="17">
        <v>0</v>
      </c>
      <c r="M486" s="18">
        <v>0</v>
      </c>
      <c r="N486" s="19">
        <v>0</v>
      </c>
    </row>
    <row r="487" spans="2:14" ht="12" customHeight="1" thickBot="1" x14ac:dyDescent="0.4">
      <c r="B487" s="592"/>
      <c r="C487" s="619"/>
      <c r="D487" s="85" t="s">
        <v>30</v>
      </c>
      <c r="E487" s="396">
        <v>0</v>
      </c>
      <c r="F487" s="397">
        <v>0</v>
      </c>
      <c r="G487" s="397">
        <v>0</v>
      </c>
      <c r="H487" s="26">
        <v>0</v>
      </c>
      <c r="I487" s="26">
        <v>0</v>
      </c>
      <c r="J487" s="27">
        <v>0</v>
      </c>
      <c r="K487" s="83">
        <v>0</v>
      </c>
      <c r="L487" s="25">
        <v>0</v>
      </c>
      <c r="M487" s="26">
        <v>0</v>
      </c>
      <c r="N487" s="27">
        <v>0</v>
      </c>
    </row>
    <row r="488" spans="2:14" x14ac:dyDescent="0.35">
      <c r="B488" s="592"/>
      <c r="C488" s="623" t="s">
        <v>172</v>
      </c>
      <c r="D488" s="86" t="s">
        <v>29</v>
      </c>
      <c r="E488" s="398">
        <v>0</v>
      </c>
      <c r="F488" s="389">
        <v>0</v>
      </c>
      <c r="G488" s="389">
        <v>0</v>
      </c>
      <c r="H488" s="18">
        <v>0</v>
      </c>
      <c r="I488" s="18">
        <v>0</v>
      </c>
      <c r="J488" s="19">
        <v>0</v>
      </c>
      <c r="K488" s="55">
        <v>0</v>
      </c>
      <c r="L488" s="17">
        <v>0</v>
      </c>
      <c r="M488" s="18">
        <v>0</v>
      </c>
      <c r="N488" s="19">
        <v>0</v>
      </c>
    </row>
    <row r="489" spans="2:14" ht="15.75" customHeight="1" thickBot="1" x14ac:dyDescent="0.4">
      <c r="B489" s="592"/>
      <c r="C489" s="624"/>
      <c r="D489" s="88" t="s">
        <v>30</v>
      </c>
      <c r="E489" s="396">
        <v>0</v>
      </c>
      <c r="F489" s="397">
        <v>0</v>
      </c>
      <c r="G489" s="397">
        <v>0</v>
      </c>
      <c r="H489" s="26">
        <v>0</v>
      </c>
      <c r="I489" s="26">
        <v>0</v>
      </c>
      <c r="J489" s="27">
        <v>0</v>
      </c>
      <c r="K489" s="83">
        <v>0</v>
      </c>
      <c r="L489" s="25">
        <v>0</v>
      </c>
      <c r="M489" s="26">
        <v>0</v>
      </c>
      <c r="N489" s="27">
        <v>0</v>
      </c>
    </row>
    <row r="490" spans="2:14" ht="16.5" customHeight="1" x14ac:dyDescent="0.35">
      <c r="B490" s="592"/>
      <c r="C490" s="623" t="s">
        <v>173</v>
      </c>
      <c r="D490" s="86" t="s">
        <v>29</v>
      </c>
      <c r="E490" s="388">
        <v>0</v>
      </c>
      <c r="F490" s="389">
        <v>0</v>
      </c>
      <c r="G490" s="389">
        <v>0</v>
      </c>
      <c r="H490" s="18">
        <v>0</v>
      </c>
      <c r="I490" s="18">
        <v>0</v>
      </c>
      <c r="J490" s="19">
        <v>0</v>
      </c>
      <c r="K490" s="55">
        <v>0</v>
      </c>
      <c r="L490" s="17">
        <v>0</v>
      </c>
      <c r="M490" s="18">
        <v>0</v>
      </c>
      <c r="N490" s="19">
        <v>0</v>
      </c>
    </row>
    <row r="491" spans="2:14" ht="12" customHeight="1" thickBot="1" x14ac:dyDescent="0.4">
      <c r="B491" s="592"/>
      <c r="C491" s="625"/>
      <c r="D491" s="85" t="s">
        <v>30</v>
      </c>
      <c r="E491" s="396">
        <v>0</v>
      </c>
      <c r="F491" s="397">
        <v>0</v>
      </c>
      <c r="G491" s="397">
        <v>0</v>
      </c>
      <c r="H491" s="26">
        <v>0</v>
      </c>
      <c r="I491" s="26">
        <v>0</v>
      </c>
      <c r="J491" s="27">
        <v>0</v>
      </c>
      <c r="K491" s="83">
        <v>0</v>
      </c>
      <c r="L491" s="25">
        <v>0</v>
      </c>
      <c r="M491" s="26">
        <v>0</v>
      </c>
      <c r="N491" s="27">
        <v>0</v>
      </c>
    </row>
    <row r="492" spans="2:14" x14ac:dyDescent="0.35">
      <c r="B492" s="592"/>
      <c r="C492" s="623" t="s">
        <v>174</v>
      </c>
      <c r="D492" s="86" t="s">
        <v>29</v>
      </c>
      <c r="E492" s="398">
        <v>0</v>
      </c>
      <c r="F492" s="389">
        <v>0</v>
      </c>
      <c r="G492" s="389">
        <v>0</v>
      </c>
      <c r="H492" s="18">
        <v>0</v>
      </c>
      <c r="I492" s="18">
        <v>0</v>
      </c>
      <c r="J492" s="19">
        <v>0</v>
      </c>
      <c r="K492" s="55">
        <v>0</v>
      </c>
      <c r="L492" s="17">
        <v>0</v>
      </c>
      <c r="M492" s="18">
        <v>0</v>
      </c>
      <c r="N492" s="19">
        <v>0</v>
      </c>
    </row>
    <row r="493" spans="2:14" ht="15.75" customHeight="1" thickBot="1" x14ac:dyDescent="0.4">
      <c r="B493" s="592"/>
      <c r="C493" s="626"/>
      <c r="D493" s="88" t="s">
        <v>30</v>
      </c>
      <c r="E493" s="396">
        <v>0</v>
      </c>
      <c r="F493" s="397">
        <v>0</v>
      </c>
      <c r="G493" s="397">
        <v>0</v>
      </c>
      <c r="H493" s="26">
        <v>0</v>
      </c>
      <c r="I493" s="26">
        <v>0</v>
      </c>
      <c r="J493" s="27">
        <v>0</v>
      </c>
      <c r="K493" s="83">
        <v>0</v>
      </c>
      <c r="L493" s="25">
        <v>0</v>
      </c>
      <c r="M493" s="26">
        <v>0</v>
      </c>
      <c r="N493" s="27">
        <v>0</v>
      </c>
    </row>
    <row r="494" spans="2:14" ht="15.75" customHeight="1" x14ac:dyDescent="0.35">
      <c r="B494" s="592"/>
      <c r="C494" s="615" t="s">
        <v>119</v>
      </c>
      <c r="D494" s="86" t="s">
        <v>120</v>
      </c>
      <c r="E494" s="398">
        <v>0</v>
      </c>
      <c r="F494" s="389">
        <v>0</v>
      </c>
      <c r="G494" s="389">
        <v>0</v>
      </c>
      <c r="H494" s="18">
        <v>0</v>
      </c>
      <c r="I494" s="18">
        <v>0</v>
      </c>
      <c r="J494" s="19">
        <v>0</v>
      </c>
      <c r="K494" s="55">
        <v>0</v>
      </c>
      <c r="L494" s="17">
        <v>0</v>
      </c>
      <c r="M494" s="18">
        <v>0</v>
      </c>
      <c r="N494" s="19">
        <v>0</v>
      </c>
    </row>
    <row r="495" spans="2:14" ht="20.25" customHeight="1" x14ac:dyDescent="0.35">
      <c r="B495" s="592"/>
      <c r="C495" s="621"/>
      <c r="D495" s="90" t="s">
        <v>103</v>
      </c>
      <c r="E495" s="398">
        <v>0</v>
      </c>
      <c r="F495" s="389">
        <v>0</v>
      </c>
      <c r="G495" s="389">
        <v>0</v>
      </c>
      <c r="H495" s="18">
        <v>0</v>
      </c>
      <c r="I495" s="18">
        <v>0</v>
      </c>
      <c r="J495" s="19">
        <v>0</v>
      </c>
      <c r="K495" s="55">
        <v>0</v>
      </c>
      <c r="L495" s="17">
        <v>0</v>
      </c>
      <c r="M495" s="18">
        <v>0</v>
      </c>
      <c r="N495" s="19">
        <v>0</v>
      </c>
    </row>
    <row r="496" spans="2:14" ht="16.5" customHeight="1" thickBot="1" x14ac:dyDescent="0.4">
      <c r="B496" s="592"/>
      <c r="C496" s="616"/>
      <c r="D496" s="88" t="s">
        <v>122</v>
      </c>
      <c r="E496" s="429">
        <v>0</v>
      </c>
      <c r="F496" s="397">
        <v>0</v>
      </c>
      <c r="G496" s="397">
        <v>0</v>
      </c>
      <c r="H496" s="26">
        <v>0</v>
      </c>
      <c r="I496" s="26">
        <v>0</v>
      </c>
      <c r="J496" s="27">
        <v>0</v>
      </c>
      <c r="K496" s="83">
        <v>0</v>
      </c>
      <c r="L496" s="25">
        <v>0</v>
      </c>
      <c r="M496" s="26">
        <v>0</v>
      </c>
      <c r="N496" s="27">
        <v>0</v>
      </c>
    </row>
    <row r="497" spans="1:53" x14ac:dyDescent="0.35">
      <c r="B497" s="592"/>
      <c r="C497" s="615" t="s">
        <v>121</v>
      </c>
      <c r="D497" s="86" t="s">
        <v>104</v>
      </c>
      <c r="E497" s="398">
        <v>0</v>
      </c>
      <c r="F497" s="389">
        <v>0</v>
      </c>
      <c r="G497" s="389">
        <v>0</v>
      </c>
      <c r="H497" s="18">
        <v>0</v>
      </c>
      <c r="I497" s="18">
        <v>0</v>
      </c>
      <c r="J497" s="19">
        <v>0</v>
      </c>
      <c r="K497" s="55">
        <v>0</v>
      </c>
      <c r="L497" s="17">
        <v>0</v>
      </c>
      <c r="M497" s="18">
        <v>0</v>
      </c>
      <c r="N497" s="19">
        <v>0</v>
      </c>
    </row>
    <row r="498" spans="1:53" ht="15.75" customHeight="1" thickBot="1" x14ac:dyDescent="0.4">
      <c r="B498" s="593"/>
      <c r="C498" s="616"/>
      <c r="D498" s="88" t="s">
        <v>105</v>
      </c>
      <c r="E498" s="396">
        <v>0</v>
      </c>
      <c r="F498" s="397">
        <v>0</v>
      </c>
      <c r="G498" s="397">
        <v>0</v>
      </c>
      <c r="H498" s="26">
        <v>0</v>
      </c>
      <c r="I498" s="26">
        <v>0</v>
      </c>
      <c r="J498" s="27">
        <v>0</v>
      </c>
      <c r="K498" s="83">
        <v>0</v>
      </c>
      <c r="L498" s="25">
        <v>0</v>
      </c>
      <c r="M498" s="26">
        <v>0</v>
      </c>
      <c r="N498" s="27">
        <v>0</v>
      </c>
    </row>
    <row r="499" spans="1:53" s="270" customFormat="1" ht="12" customHeight="1" thickBot="1" x14ac:dyDescent="0.4">
      <c r="A499" s="264"/>
      <c r="B499" s="266"/>
      <c r="C499" s="267"/>
      <c r="D499" s="267"/>
      <c r="E499" s="268"/>
      <c r="F499" s="268"/>
      <c r="G499" s="268"/>
      <c r="H499" s="268"/>
      <c r="I499" s="268"/>
      <c r="J499" s="268"/>
      <c r="K499" s="268"/>
      <c r="L499" s="269"/>
      <c r="M499" s="268"/>
      <c r="N499" s="268"/>
      <c r="O499" s="264"/>
      <c r="P499" s="264"/>
      <c r="Q499" s="264"/>
      <c r="R499" s="264"/>
      <c r="S499" s="264"/>
      <c r="T499" s="264"/>
      <c r="U499" s="264"/>
      <c r="V499" s="264"/>
      <c r="W499" s="264"/>
      <c r="X499" s="264"/>
      <c r="Y499" s="264"/>
      <c r="Z499" s="264"/>
      <c r="AA499" s="264"/>
      <c r="AB499" s="264"/>
      <c r="AC499" s="264"/>
      <c r="AD499" s="264"/>
      <c r="AE499" s="264"/>
      <c r="AF499" s="264"/>
      <c r="AG499" s="264"/>
      <c r="AH499" s="264"/>
      <c r="AI499" s="264"/>
      <c r="AJ499" s="264"/>
      <c r="AK499" s="264"/>
      <c r="AL499" s="264"/>
      <c r="AM499" s="264"/>
      <c r="AN499" s="264"/>
      <c r="AO499" s="264"/>
      <c r="AP499" s="264"/>
      <c r="AQ499" s="264"/>
      <c r="AR499" s="264"/>
      <c r="AS499" s="264"/>
      <c r="AT499" s="264"/>
      <c r="AU499" s="264"/>
      <c r="AV499" s="264"/>
      <c r="AW499" s="264"/>
      <c r="AX499" s="264"/>
      <c r="AY499" s="264"/>
      <c r="AZ499" s="264"/>
      <c r="BA499" s="264"/>
    </row>
    <row r="500" spans="1:53" ht="65.099999999999994" customHeight="1" thickBot="1" x14ac:dyDescent="0.55000000000000004">
      <c r="B500" s="205" t="s">
        <v>9</v>
      </c>
      <c r="C500" s="205" t="s">
        <v>51</v>
      </c>
      <c r="D500" s="208" t="s">
        <v>52</v>
      </c>
      <c r="E500" s="463" t="s">
        <v>192</v>
      </c>
      <c r="F500" s="7" t="s">
        <v>193</v>
      </c>
      <c r="G500" s="7" t="s">
        <v>194</v>
      </c>
      <c r="H500" s="7" t="s">
        <v>195</v>
      </c>
      <c r="I500" s="7" t="s">
        <v>196</v>
      </c>
      <c r="J500" s="8" t="s">
        <v>197</v>
      </c>
      <c r="K500" s="73" t="s">
        <v>23</v>
      </c>
      <c r="L500" s="75" t="s">
        <v>21</v>
      </c>
      <c r="M500" s="74" t="s">
        <v>22</v>
      </c>
      <c r="N500" s="8" t="s">
        <v>24</v>
      </c>
    </row>
    <row r="501" spans="1:53" ht="15" customHeight="1" x14ac:dyDescent="0.35">
      <c r="B501" s="591" t="s">
        <v>61</v>
      </c>
      <c r="C501" s="615" t="s">
        <v>2</v>
      </c>
      <c r="D501" s="76" t="s">
        <v>0</v>
      </c>
      <c r="E501" s="388">
        <v>3</v>
      </c>
      <c r="F501" s="389">
        <v>3</v>
      </c>
      <c r="G501" s="389">
        <v>3</v>
      </c>
      <c r="H501" s="389">
        <v>4</v>
      </c>
      <c r="I501" s="18">
        <v>4</v>
      </c>
      <c r="J501" s="19">
        <v>4</v>
      </c>
      <c r="K501" s="55">
        <v>0</v>
      </c>
      <c r="L501" s="17">
        <v>4</v>
      </c>
      <c r="M501" s="18">
        <v>0</v>
      </c>
      <c r="N501" s="19">
        <v>4</v>
      </c>
    </row>
    <row r="502" spans="1:53" ht="15.75" customHeight="1" thickBot="1" x14ac:dyDescent="0.4">
      <c r="B502" s="592"/>
      <c r="C502" s="616"/>
      <c r="D502" s="77" t="s">
        <v>1</v>
      </c>
      <c r="E502" s="390">
        <v>3</v>
      </c>
      <c r="F502" s="391">
        <v>4</v>
      </c>
      <c r="G502" s="391">
        <v>4</v>
      </c>
      <c r="H502" s="391">
        <v>4</v>
      </c>
      <c r="I502" s="22">
        <v>4</v>
      </c>
      <c r="J502" s="61">
        <v>4</v>
      </c>
      <c r="K502" s="78">
        <v>0</v>
      </c>
      <c r="L502" s="25">
        <v>4</v>
      </c>
      <c r="M502" s="26">
        <v>0</v>
      </c>
      <c r="N502" s="27">
        <v>4</v>
      </c>
    </row>
    <row r="503" spans="1:53" ht="15.75" customHeight="1" x14ac:dyDescent="0.35">
      <c r="B503" s="592"/>
      <c r="C503" s="615" t="s">
        <v>25</v>
      </c>
      <c r="D503" s="79" t="s">
        <v>10</v>
      </c>
      <c r="E503" s="392">
        <v>1</v>
      </c>
      <c r="F503" s="393">
        <v>1</v>
      </c>
      <c r="G503" s="393">
        <v>1</v>
      </c>
      <c r="H503" s="393">
        <v>2</v>
      </c>
      <c r="I503" s="14">
        <v>2</v>
      </c>
      <c r="J503" s="32">
        <v>2</v>
      </c>
      <c r="K503" s="80">
        <v>0</v>
      </c>
      <c r="L503" s="31">
        <v>2</v>
      </c>
      <c r="M503" s="14">
        <v>0</v>
      </c>
      <c r="N503" s="32">
        <v>2</v>
      </c>
    </row>
    <row r="504" spans="1:53" ht="15.75" customHeight="1" x14ac:dyDescent="0.35">
      <c r="B504" s="592"/>
      <c r="C504" s="617"/>
      <c r="D504" s="105" t="s">
        <v>11</v>
      </c>
      <c r="E504" s="394">
        <v>2</v>
      </c>
      <c r="F504" s="395">
        <v>2</v>
      </c>
      <c r="G504" s="395">
        <v>2</v>
      </c>
      <c r="H504" s="395">
        <v>2</v>
      </c>
      <c r="I504" s="35">
        <v>2</v>
      </c>
      <c r="J504" s="39">
        <v>2</v>
      </c>
      <c r="K504" s="57">
        <v>0</v>
      </c>
      <c r="L504" s="38">
        <v>2</v>
      </c>
      <c r="M504" s="35">
        <v>0</v>
      </c>
      <c r="N504" s="39">
        <v>2</v>
      </c>
    </row>
    <row r="505" spans="1:53" ht="15.75" customHeight="1" x14ac:dyDescent="0.35">
      <c r="B505" s="592"/>
      <c r="C505" s="617"/>
      <c r="D505" s="105" t="s">
        <v>12</v>
      </c>
      <c r="E505" s="394">
        <v>3</v>
      </c>
      <c r="F505" s="395">
        <v>4</v>
      </c>
      <c r="G505" s="395">
        <v>4</v>
      </c>
      <c r="H505" s="395">
        <v>4</v>
      </c>
      <c r="I505" s="35">
        <v>4</v>
      </c>
      <c r="J505" s="39">
        <v>4</v>
      </c>
      <c r="K505" s="57">
        <v>0</v>
      </c>
      <c r="L505" s="38">
        <v>4</v>
      </c>
      <c r="M505" s="35">
        <v>0</v>
      </c>
      <c r="N505" s="39">
        <v>4</v>
      </c>
    </row>
    <row r="506" spans="1:53" ht="15.75" customHeight="1" thickBot="1" x14ac:dyDescent="0.4">
      <c r="B506" s="592"/>
      <c r="C506" s="616"/>
      <c r="D506" s="108" t="s">
        <v>13</v>
      </c>
      <c r="E506" s="396">
        <v>0</v>
      </c>
      <c r="F506" s="397">
        <v>0</v>
      </c>
      <c r="G506" s="397">
        <v>0</v>
      </c>
      <c r="H506" s="397">
        <v>0</v>
      </c>
      <c r="I506" s="26">
        <v>0</v>
      </c>
      <c r="J506" s="27">
        <v>0</v>
      </c>
      <c r="K506" s="83">
        <v>0</v>
      </c>
      <c r="L506" s="25">
        <v>0</v>
      </c>
      <c r="M506" s="26">
        <v>0</v>
      </c>
      <c r="N506" s="27">
        <v>0</v>
      </c>
    </row>
    <row r="507" spans="1:53" x14ac:dyDescent="0.35">
      <c r="B507" s="592"/>
      <c r="C507" s="615" t="s">
        <v>26</v>
      </c>
      <c r="D507" s="84" t="s">
        <v>7</v>
      </c>
      <c r="E507" s="388">
        <v>1</v>
      </c>
      <c r="F507" s="389">
        <v>2</v>
      </c>
      <c r="G507" s="389">
        <v>2</v>
      </c>
      <c r="H507" s="389">
        <v>3</v>
      </c>
      <c r="I507" s="18">
        <v>3</v>
      </c>
      <c r="J507" s="19">
        <v>3</v>
      </c>
      <c r="K507" s="55">
        <v>0</v>
      </c>
      <c r="L507" s="17">
        <v>3</v>
      </c>
      <c r="M507" s="18">
        <v>0</v>
      </c>
      <c r="N507" s="19">
        <v>3</v>
      </c>
    </row>
    <row r="508" spans="1:53" ht="16.5" customHeight="1" thickBot="1" x14ac:dyDescent="0.4">
      <c r="B508" s="592"/>
      <c r="C508" s="616"/>
      <c r="D508" s="85" t="s">
        <v>8</v>
      </c>
      <c r="E508" s="396">
        <v>5</v>
      </c>
      <c r="F508" s="397">
        <v>5</v>
      </c>
      <c r="G508" s="397">
        <v>5</v>
      </c>
      <c r="H508" s="397">
        <v>5</v>
      </c>
      <c r="I508" s="26">
        <v>5</v>
      </c>
      <c r="J508" s="27">
        <v>5</v>
      </c>
      <c r="K508" s="83">
        <v>0</v>
      </c>
      <c r="L508" s="25">
        <v>5</v>
      </c>
      <c r="M508" s="26">
        <v>0</v>
      </c>
      <c r="N508" s="27">
        <v>5</v>
      </c>
    </row>
    <row r="509" spans="1:53" ht="16.5" customHeight="1" x14ac:dyDescent="0.35">
      <c r="B509" s="592"/>
      <c r="C509" s="618" t="s">
        <v>123</v>
      </c>
      <c r="D509" s="176" t="s">
        <v>29</v>
      </c>
      <c r="E509" s="388">
        <v>0</v>
      </c>
      <c r="F509" s="389">
        <v>0</v>
      </c>
      <c r="G509" s="389">
        <v>0</v>
      </c>
      <c r="H509" s="389">
        <v>0</v>
      </c>
      <c r="I509" s="18">
        <v>0</v>
      </c>
      <c r="J509" s="19">
        <v>0</v>
      </c>
      <c r="K509" s="55">
        <v>0</v>
      </c>
      <c r="L509" s="17">
        <v>0</v>
      </c>
      <c r="M509" s="18">
        <v>0</v>
      </c>
      <c r="N509" s="19">
        <v>0</v>
      </c>
    </row>
    <row r="510" spans="1:53" ht="20.25" customHeight="1" thickBot="1" x14ac:dyDescent="0.4">
      <c r="B510" s="592"/>
      <c r="C510" s="619"/>
      <c r="D510" s="108" t="s">
        <v>30</v>
      </c>
      <c r="E510" s="396">
        <v>6</v>
      </c>
      <c r="F510" s="397">
        <v>7</v>
      </c>
      <c r="G510" s="397">
        <v>7</v>
      </c>
      <c r="H510" s="397">
        <v>8</v>
      </c>
      <c r="I510" s="26">
        <v>8</v>
      </c>
      <c r="J510" s="27">
        <v>8</v>
      </c>
      <c r="K510" s="83">
        <v>0</v>
      </c>
      <c r="L510" s="25">
        <v>8</v>
      </c>
      <c r="M510" s="26">
        <v>0</v>
      </c>
      <c r="N510" s="27">
        <v>8</v>
      </c>
    </row>
    <row r="511" spans="1:53" x14ac:dyDescent="0.35">
      <c r="B511" s="592"/>
      <c r="C511" s="615" t="s">
        <v>124</v>
      </c>
      <c r="D511" s="89" t="s">
        <v>55</v>
      </c>
      <c r="E511" s="408">
        <v>0</v>
      </c>
      <c r="F511" s="416">
        <v>0</v>
      </c>
      <c r="G511" s="416">
        <v>0</v>
      </c>
      <c r="H511" s="416">
        <v>0</v>
      </c>
      <c r="I511" s="414">
        <v>0</v>
      </c>
      <c r="J511" s="417">
        <v>0</v>
      </c>
      <c r="K511" s="418">
        <v>0</v>
      </c>
      <c r="L511" s="410">
        <v>0</v>
      </c>
      <c r="M511" s="414">
        <v>0</v>
      </c>
      <c r="N511" s="417">
        <v>0</v>
      </c>
    </row>
    <row r="512" spans="1:53" x14ac:dyDescent="0.35">
      <c r="B512" s="592"/>
      <c r="C512" s="617"/>
      <c r="D512" s="90" t="s">
        <v>126</v>
      </c>
      <c r="E512" s="409">
        <v>6</v>
      </c>
      <c r="F512" s="419">
        <v>6</v>
      </c>
      <c r="G512" s="419">
        <v>6</v>
      </c>
      <c r="H512" s="419">
        <v>6</v>
      </c>
      <c r="I512" s="415">
        <v>6</v>
      </c>
      <c r="J512" s="420">
        <v>6</v>
      </c>
      <c r="K512" s="421">
        <v>0</v>
      </c>
      <c r="L512" s="413">
        <v>6</v>
      </c>
      <c r="M512" s="415">
        <v>0</v>
      </c>
      <c r="N512" s="420">
        <v>6</v>
      </c>
    </row>
    <row r="513" spans="1:53" x14ac:dyDescent="0.35">
      <c r="B513" s="592"/>
      <c r="C513" s="617"/>
      <c r="D513" s="90" t="s">
        <v>127</v>
      </c>
      <c r="E513" s="409">
        <v>0</v>
      </c>
      <c r="F513" s="419">
        <v>1</v>
      </c>
      <c r="G513" s="419">
        <v>1</v>
      </c>
      <c r="H513" s="419">
        <v>2</v>
      </c>
      <c r="I513" s="415">
        <v>2</v>
      </c>
      <c r="J513" s="420">
        <v>2</v>
      </c>
      <c r="K513" s="421">
        <v>0</v>
      </c>
      <c r="L513" s="413">
        <v>2</v>
      </c>
      <c r="M513" s="415">
        <v>0</v>
      </c>
      <c r="N513" s="420">
        <v>2</v>
      </c>
    </row>
    <row r="514" spans="1:53" ht="15.75" customHeight="1" thickBot="1" x14ac:dyDescent="0.4">
      <c r="B514" s="592"/>
      <c r="C514" s="619"/>
      <c r="D514" s="88" t="s">
        <v>128</v>
      </c>
      <c r="E514" s="400">
        <v>0</v>
      </c>
      <c r="F514" s="401">
        <v>0</v>
      </c>
      <c r="G514" s="401">
        <v>0</v>
      </c>
      <c r="H514" s="401">
        <v>0</v>
      </c>
      <c r="I514" s="402">
        <v>0</v>
      </c>
      <c r="J514" s="403">
        <v>0</v>
      </c>
      <c r="K514" s="404">
        <v>0</v>
      </c>
      <c r="L514" s="411">
        <v>0</v>
      </c>
      <c r="M514" s="402">
        <v>0</v>
      </c>
      <c r="N514" s="403">
        <v>0</v>
      </c>
    </row>
    <row r="515" spans="1:53" ht="20.25" customHeight="1" x14ac:dyDescent="0.35">
      <c r="B515" s="592"/>
      <c r="C515" s="620" t="s">
        <v>125</v>
      </c>
      <c r="D515" s="89" t="s">
        <v>29</v>
      </c>
      <c r="E515" s="398">
        <v>2</v>
      </c>
      <c r="F515" s="389">
        <v>2</v>
      </c>
      <c r="G515" s="389">
        <v>2</v>
      </c>
      <c r="H515" s="389">
        <v>3</v>
      </c>
      <c r="I515" s="18">
        <v>3</v>
      </c>
      <c r="J515" s="19">
        <v>3</v>
      </c>
      <c r="K515" s="55">
        <v>0</v>
      </c>
      <c r="L515" s="17">
        <v>3</v>
      </c>
      <c r="M515" s="18">
        <v>0</v>
      </c>
      <c r="N515" s="19">
        <v>3</v>
      </c>
    </row>
    <row r="516" spans="1:53" ht="15.75" customHeight="1" thickBot="1" x14ac:dyDescent="0.4">
      <c r="B516" s="592"/>
      <c r="C516" s="622"/>
      <c r="D516" s="88" t="s">
        <v>30</v>
      </c>
      <c r="E516" s="405">
        <v>4</v>
      </c>
      <c r="F516" s="397">
        <v>5</v>
      </c>
      <c r="G516" s="397">
        <v>5</v>
      </c>
      <c r="H516" s="397">
        <v>5</v>
      </c>
      <c r="I516" s="63">
        <v>5</v>
      </c>
      <c r="J516" s="27">
        <v>5</v>
      </c>
      <c r="K516" s="45">
        <v>0</v>
      </c>
      <c r="L516" s="66">
        <v>5</v>
      </c>
      <c r="M516" s="63">
        <v>0</v>
      </c>
      <c r="N516" s="27">
        <v>5</v>
      </c>
    </row>
    <row r="517" spans="1:53" ht="20.25" customHeight="1" x14ac:dyDescent="0.35">
      <c r="B517" s="592"/>
      <c r="C517" s="620" t="s">
        <v>178</v>
      </c>
      <c r="D517" s="177">
        <v>1</v>
      </c>
      <c r="E517" s="408">
        <v>4</v>
      </c>
      <c r="F517" s="389">
        <v>5</v>
      </c>
      <c r="G517" s="389">
        <v>5</v>
      </c>
      <c r="H517" s="389">
        <v>5</v>
      </c>
      <c r="I517" s="18">
        <v>5</v>
      </c>
      <c r="J517" s="19">
        <v>5</v>
      </c>
      <c r="K517" s="418">
        <v>0</v>
      </c>
      <c r="L517" s="410">
        <v>5</v>
      </c>
      <c r="M517" s="414">
        <v>0</v>
      </c>
      <c r="N517" s="19">
        <v>5</v>
      </c>
    </row>
    <row r="518" spans="1:53" ht="19.5" customHeight="1" x14ac:dyDescent="0.35">
      <c r="B518" s="592"/>
      <c r="C518" s="621"/>
      <c r="D518" s="178">
        <v>2</v>
      </c>
      <c r="E518" s="408">
        <v>2</v>
      </c>
      <c r="F518" s="389">
        <v>2</v>
      </c>
      <c r="G518" s="389">
        <v>2</v>
      </c>
      <c r="H518" s="389">
        <v>3</v>
      </c>
      <c r="I518" s="18">
        <v>3</v>
      </c>
      <c r="J518" s="19">
        <v>3</v>
      </c>
      <c r="K518" s="418">
        <v>0</v>
      </c>
      <c r="L518" s="410">
        <v>3</v>
      </c>
      <c r="M518" s="414">
        <v>0</v>
      </c>
      <c r="N518" s="19">
        <v>3</v>
      </c>
    </row>
    <row r="519" spans="1:53" ht="15.75" customHeight="1" thickBot="1" x14ac:dyDescent="0.4">
      <c r="B519" s="592"/>
      <c r="C519" s="622"/>
      <c r="D519" s="91" t="s">
        <v>14</v>
      </c>
      <c r="E519" s="458">
        <v>0</v>
      </c>
      <c r="F519" s="397">
        <v>0</v>
      </c>
      <c r="G519" s="397">
        <v>0</v>
      </c>
      <c r="H519" s="397">
        <v>0</v>
      </c>
      <c r="I519" s="63">
        <v>0</v>
      </c>
      <c r="J519" s="27">
        <v>0</v>
      </c>
      <c r="K519" s="461">
        <v>0</v>
      </c>
      <c r="L519" s="462">
        <v>0</v>
      </c>
      <c r="M519" s="460">
        <v>0</v>
      </c>
      <c r="N519" s="27">
        <v>0</v>
      </c>
    </row>
    <row r="520" spans="1:53" ht="15.75" customHeight="1" x14ac:dyDescent="0.35">
      <c r="B520" s="592"/>
      <c r="C520" s="615" t="s">
        <v>129</v>
      </c>
      <c r="D520" s="86" t="s">
        <v>130</v>
      </c>
      <c r="E520" s="408">
        <v>4</v>
      </c>
      <c r="F520" s="389">
        <v>5</v>
      </c>
      <c r="G520" s="389">
        <v>5</v>
      </c>
      <c r="H520" s="389">
        <v>6</v>
      </c>
      <c r="I520" s="18">
        <v>6</v>
      </c>
      <c r="J520" s="19">
        <v>6</v>
      </c>
      <c r="K520" s="418">
        <v>0</v>
      </c>
      <c r="L520" s="410">
        <v>6</v>
      </c>
      <c r="M520" s="414">
        <v>0</v>
      </c>
      <c r="N520" s="19">
        <v>6</v>
      </c>
    </row>
    <row r="521" spans="1:53" ht="20.25" customHeight="1" x14ac:dyDescent="0.35">
      <c r="B521" s="592"/>
      <c r="C521" s="621"/>
      <c r="D521" s="90" t="s">
        <v>131</v>
      </c>
      <c r="E521" s="408">
        <v>2</v>
      </c>
      <c r="F521" s="389">
        <v>2</v>
      </c>
      <c r="G521" s="389">
        <v>2</v>
      </c>
      <c r="H521" s="389">
        <v>2</v>
      </c>
      <c r="I521" s="18">
        <v>2</v>
      </c>
      <c r="J521" s="19">
        <v>2</v>
      </c>
      <c r="K521" s="418">
        <v>0</v>
      </c>
      <c r="L521" s="410">
        <v>2</v>
      </c>
      <c r="M521" s="414">
        <v>0</v>
      </c>
      <c r="N521" s="19">
        <v>2</v>
      </c>
    </row>
    <row r="522" spans="1:53" ht="20.25" customHeight="1" x14ac:dyDescent="0.35">
      <c r="B522" s="592"/>
      <c r="C522" s="621"/>
      <c r="D522" s="90" t="s">
        <v>132</v>
      </c>
      <c r="E522" s="408">
        <v>0</v>
      </c>
      <c r="F522" s="389">
        <v>0</v>
      </c>
      <c r="G522" s="389">
        <v>0</v>
      </c>
      <c r="H522" s="389">
        <v>0</v>
      </c>
      <c r="I522" s="18">
        <v>0</v>
      </c>
      <c r="J522" s="19">
        <v>0</v>
      </c>
      <c r="K522" s="418">
        <v>0</v>
      </c>
      <c r="L522" s="410">
        <v>0</v>
      </c>
      <c r="M522" s="414">
        <v>0</v>
      </c>
      <c r="N522" s="19">
        <v>0</v>
      </c>
    </row>
    <row r="523" spans="1:53" ht="20.25" customHeight="1" x14ac:dyDescent="0.35">
      <c r="B523" s="592"/>
      <c r="C523" s="621"/>
      <c r="D523" s="90" t="s">
        <v>133</v>
      </c>
      <c r="E523" s="408">
        <v>0</v>
      </c>
      <c r="F523" s="389">
        <v>0</v>
      </c>
      <c r="G523" s="389">
        <v>0</v>
      </c>
      <c r="H523" s="389">
        <v>0</v>
      </c>
      <c r="I523" s="18">
        <v>0</v>
      </c>
      <c r="J523" s="19">
        <v>0</v>
      </c>
      <c r="K523" s="418">
        <v>0</v>
      </c>
      <c r="L523" s="410">
        <v>0</v>
      </c>
      <c r="M523" s="414">
        <v>0</v>
      </c>
      <c r="N523" s="19">
        <v>0</v>
      </c>
    </row>
    <row r="524" spans="1:53" ht="16.5" customHeight="1" thickBot="1" x14ac:dyDescent="0.4">
      <c r="B524" s="593"/>
      <c r="C524" s="616"/>
      <c r="D524" s="88" t="s">
        <v>134</v>
      </c>
      <c r="E524" s="464">
        <v>0</v>
      </c>
      <c r="F524" s="397">
        <v>0</v>
      </c>
      <c r="G524" s="397">
        <v>0</v>
      </c>
      <c r="H524" s="397">
        <v>0</v>
      </c>
      <c r="I524" s="26">
        <v>0</v>
      </c>
      <c r="J524" s="27">
        <v>0</v>
      </c>
      <c r="K524" s="404">
        <v>0</v>
      </c>
      <c r="L524" s="411">
        <v>0</v>
      </c>
      <c r="M524" s="402">
        <v>0</v>
      </c>
      <c r="N524" s="27">
        <v>0</v>
      </c>
    </row>
    <row r="525" spans="1:53" s="270" customFormat="1" ht="12" customHeight="1" thickBot="1" x14ac:dyDescent="0.4">
      <c r="A525" s="264"/>
      <c r="B525" s="266"/>
      <c r="C525" s="267"/>
      <c r="D525" s="267"/>
      <c r="E525" s="268"/>
      <c r="F525" s="268"/>
      <c r="G525" s="268"/>
      <c r="H525" s="268"/>
      <c r="I525" s="268"/>
      <c r="J525" s="268"/>
      <c r="K525" s="268"/>
      <c r="L525" s="269"/>
      <c r="M525" s="268"/>
      <c r="N525" s="268"/>
      <c r="O525" s="264"/>
      <c r="P525" s="264"/>
      <c r="Q525" s="264"/>
      <c r="R525" s="264"/>
      <c r="S525" s="264"/>
      <c r="T525" s="264"/>
      <c r="U525" s="264"/>
      <c r="V525" s="264"/>
      <c r="W525" s="264"/>
      <c r="X525" s="264"/>
      <c r="Y525" s="264"/>
      <c r="Z525" s="264"/>
      <c r="AA525" s="264"/>
      <c r="AB525" s="264"/>
      <c r="AC525" s="264"/>
      <c r="AD525" s="264"/>
      <c r="AE525" s="264"/>
      <c r="AF525" s="264"/>
      <c r="AG525" s="264"/>
      <c r="AH525" s="264"/>
      <c r="AI525" s="264"/>
      <c r="AJ525" s="264"/>
      <c r="AK525" s="264"/>
      <c r="AL525" s="264"/>
      <c r="AM525" s="264"/>
      <c r="AN525" s="264"/>
      <c r="AO525" s="264"/>
      <c r="AP525" s="264"/>
      <c r="AQ525" s="264"/>
      <c r="AR525" s="264"/>
      <c r="AS525" s="264"/>
      <c r="AT525" s="264"/>
      <c r="AU525" s="264"/>
      <c r="AV525" s="264"/>
      <c r="AW525" s="264"/>
      <c r="AX525" s="264"/>
      <c r="AY525" s="264"/>
      <c r="AZ525" s="264"/>
      <c r="BA525" s="264"/>
    </row>
    <row r="526" spans="1:53" ht="59.1" customHeight="1" thickBot="1" x14ac:dyDescent="0.55000000000000004">
      <c r="B526" s="205" t="s">
        <v>9</v>
      </c>
      <c r="C526" s="205" t="s">
        <v>51</v>
      </c>
      <c r="D526" s="208" t="s">
        <v>52</v>
      </c>
      <c r="E526" s="463" t="s">
        <v>192</v>
      </c>
      <c r="F526" s="7" t="s">
        <v>193</v>
      </c>
      <c r="G526" s="7" t="s">
        <v>194</v>
      </c>
      <c r="H526" s="7" t="s">
        <v>195</v>
      </c>
      <c r="I526" s="7" t="s">
        <v>196</v>
      </c>
      <c r="J526" s="8" t="s">
        <v>197</v>
      </c>
      <c r="K526" s="73" t="s">
        <v>23</v>
      </c>
      <c r="L526" s="75" t="s">
        <v>21</v>
      </c>
      <c r="M526" s="74" t="s">
        <v>22</v>
      </c>
      <c r="N526" s="8" t="s">
        <v>24</v>
      </c>
    </row>
    <row r="527" spans="1:53" ht="15" customHeight="1" x14ac:dyDescent="0.35">
      <c r="B527" s="591" t="s">
        <v>263</v>
      </c>
      <c r="C527" s="615" t="s">
        <v>2</v>
      </c>
      <c r="D527" s="76" t="s">
        <v>0</v>
      </c>
      <c r="E527" s="388">
        <v>4</v>
      </c>
      <c r="F527" s="389">
        <v>6</v>
      </c>
      <c r="G527" s="389">
        <v>6</v>
      </c>
      <c r="H527" s="18">
        <v>7</v>
      </c>
      <c r="I527" s="18">
        <v>10</v>
      </c>
      <c r="J527" s="19">
        <v>11</v>
      </c>
      <c r="K527" s="55">
        <v>0</v>
      </c>
      <c r="L527" s="19">
        <v>11</v>
      </c>
      <c r="M527" s="18">
        <v>0</v>
      </c>
      <c r="N527" s="19">
        <v>11</v>
      </c>
    </row>
    <row r="528" spans="1:53" ht="15.75" customHeight="1" thickBot="1" x14ac:dyDescent="0.4">
      <c r="B528" s="592"/>
      <c r="C528" s="616"/>
      <c r="D528" s="77" t="s">
        <v>1</v>
      </c>
      <c r="E528" s="390">
        <v>7</v>
      </c>
      <c r="F528" s="391">
        <v>19</v>
      </c>
      <c r="G528" s="391">
        <v>25</v>
      </c>
      <c r="H528" s="22">
        <v>30</v>
      </c>
      <c r="I528" s="22">
        <v>41</v>
      </c>
      <c r="J528" s="61">
        <v>53</v>
      </c>
      <c r="K528" s="78">
        <v>0</v>
      </c>
      <c r="L528" s="61">
        <v>55</v>
      </c>
      <c r="M528" s="26">
        <v>2</v>
      </c>
      <c r="N528" s="61">
        <v>53</v>
      </c>
    </row>
    <row r="529" spans="2:14" ht="15.75" customHeight="1" x14ac:dyDescent="0.35">
      <c r="B529" s="592"/>
      <c r="C529" s="615" t="s">
        <v>25</v>
      </c>
      <c r="D529" s="79" t="s">
        <v>10</v>
      </c>
      <c r="E529" s="392">
        <v>0</v>
      </c>
      <c r="F529" s="393">
        <v>3</v>
      </c>
      <c r="G529" s="393">
        <v>4</v>
      </c>
      <c r="H529" s="14">
        <v>4</v>
      </c>
      <c r="I529" s="14">
        <v>7</v>
      </c>
      <c r="J529" s="32">
        <v>8</v>
      </c>
      <c r="K529" s="80">
        <v>0</v>
      </c>
      <c r="L529" s="32">
        <v>8</v>
      </c>
      <c r="M529" s="14">
        <v>0</v>
      </c>
      <c r="N529" s="32">
        <v>8</v>
      </c>
    </row>
    <row r="530" spans="2:14" ht="15.75" customHeight="1" x14ac:dyDescent="0.35">
      <c r="B530" s="592"/>
      <c r="C530" s="617"/>
      <c r="D530" s="105" t="s">
        <v>11</v>
      </c>
      <c r="E530" s="394">
        <v>4</v>
      </c>
      <c r="F530" s="395">
        <v>5</v>
      </c>
      <c r="G530" s="395">
        <v>6</v>
      </c>
      <c r="H530" s="35">
        <v>9</v>
      </c>
      <c r="I530" s="35">
        <v>10</v>
      </c>
      <c r="J530" s="39">
        <v>13</v>
      </c>
      <c r="K530" s="57">
        <v>0</v>
      </c>
      <c r="L530" s="39">
        <v>14</v>
      </c>
      <c r="M530" s="35">
        <v>1</v>
      </c>
      <c r="N530" s="39">
        <v>13</v>
      </c>
    </row>
    <row r="531" spans="2:14" ht="15.75" customHeight="1" x14ac:dyDescent="0.35">
      <c r="B531" s="592"/>
      <c r="C531" s="617"/>
      <c r="D531" s="105" t="s">
        <v>12</v>
      </c>
      <c r="E531" s="394">
        <v>4</v>
      </c>
      <c r="F531" s="395">
        <v>13</v>
      </c>
      <c r="G531" s="395">
        <v>16</v>
      </c>
      <c r="H531" s="35">
        <v>19</v>
      </c>
      <c r="I531" s="35">
        <v>27</v>
      </c>
      <c r="J531" s="39">
        <v>35</v>
      </c>
      <c r="K531" s="57">
        <v>0</v>
      </c>
      <c r="L531" s="39">
        <v>36</v>
      </c>
      <c r="M531" s="35">
        <v>1</v>
      </c>
      <c r="N531" s="39">
        <v>35</v>
      </c>
    </row>
    <row r="532" spans="2:14" ht="15.75" customHeight="1" thickBot="1" x14ac:dyDescent="0.4">
      <c r="B532" s="592"/>
      <c r="C532" s="616"/>
      <c r="D532" s="108" t="s">
        <v>13</v>
      </c>
      <c r="E532" s="396">
        <v>3</v>
      </c>
      <c r="F532" s="397">
        <v>4</v>
      </c>
      <c r="G532" s="397">
        <v>5</v>
      </c>
      <c r="H532" s="26">
        <v>5</v>
      </c>
      <c r="I532" s="26">
        <v>7</v>
      </c>
      <c r="J532" s="27">
        <v>8</v>
      </c>
      <c r="K532" s="83">
        <v>0</v>
      </c>
      <c r="L532" s="27">
        <v>8</v>
      </c>
      <c r="M532" s="26">
        <v>0</v>
      </c>
      <c r="N532" s="27">
        <v>8</v>
      </c>
    </row>
    <row r="533" spans="2:14" x14ac:dyDescent="0.35">
      <c r="B533" s="592"/>
      <c r="C533" s="615" t="s">
        <v>26</v>
      </c>
      <c r="D533" s="84" t="s">
        <v>7</v>
      </c>
      <c r="E533" s="388">
        <v>7</v>
      </c>
      <c r="F533" s="389">
        <v>9</v>
      </c>
      <c r="G533" s="389">
        <v>11</v>
      </c>
      <c r="H533" s="18">
        <v>13</v>
      </c>
      <c r="I533" s="18">
        <v>14</v>
      </c>
      <c r="J533" s="19">
        <v>17</v>
      </c>
      <c r="K533" s="55">
        <v>0</v>
      </c>
      <c r="L533" s="19">
        <v>17</v>
      </c>
      <c r="M533" s="18">
        <v>0</v>
      </c>
      <c r="N533" s="19">
        <v>17</v>
      </c>
    </row>
    <row r="534" spans="2:14" ht="16.5" customHeight="1" thickBot="1" x14ac:dyDescent="0.4">
      <c r="B534" s="592"/>
      <c r="C534" s="616"/>
      <c r="D534" s="85" t="s">
        <v>8</v>
      </c>
      <c r="E534" s="396">
        <v>4</v>
      </c>
      <c r="F534" s="397">
        <v>16</v>
      </c>
      <c r="G534" s="397">
        <v>20</v>
      </c>
      <c r="H534" s="26">
        <v>24</v>
      </c>
      <c r="I534" s="26">
        <v>37</v>
      </c>
      <c r="J534" s="27">
        <v>47</v>
      </c>
      <c r="K534" s="83">
        <v>0</v>
      </c>
      <c r="L534" s="27">
        <v>49</v>
      </c>
      <c r="M534" s="26">
        <v>2</v>
      </c>
      <c r="N534" s="27">
        <v>47</v>
      </c>
    </row>
    <row r="535" spans="2:14" ht="16.5" customHeight="1" x14ac:dyDescent="0.35">
      <c r="B535" s="592"/>
      <c r="C535" s="618" t="s">
        <v>123</v>
      </c>
      <c r="D535" s="176" t="s">
        <v>29</v>
      </c>
      <c r="E535" s="388">
        <v>0</v>
      </c>
      <c r="F535" s="389">
        <v>2</v>
      </c>
      <c r="G535" s="389">
        <v>2</v>
      </c>
      <c r="H535" s="18">
        <v>2</v>
      </c>
      <c r="I535" s="18">
        <v>3</v>
      </c>
      <c r="J535" s="19">
        <v>3</v>
      </c>
      <c r="K535" s="55">
        <v>0</v>
      </c>
      <c r="L535" s="19">
        <v>3</v>
      </c>
      <c r="M535" s="18">
        <v>0</v>
      </c>
      <c r="N535" s="19">
        <v>3</v>
      </c>
    </row>
    <row r="536" spans="2:14" ht="20.25" customHeight="1" thickBot="1" x14ac:dyDescent="0.4">
      <c r="B536" s="592"/>
      <c r="C536" s="619"/>
      <c r="D536" s="108" t="s">
        <v>30</v>
      </c>
      <c r="E536" s="396">
        <v>11</v>
      </c>
      <c r="F536" s="397">
        <v>23</v>
      </c>
      <c r="G536" s="397">
        <v>29</v>
      </c>
      <c r="H536" s="26">
        <v>35</v>
      </c>
      <c r="I536" s="26">
        <v>48</v>
      </c>
      <c r="J536" s="27">
        <v>61</v>
      </c>
      <c r="K536" s="83">
        <v>0</v>
      </c>
      <c r="L536" s="27">
        <v>63</v>
      </c>
      <c r="M536" s="26">
        <v>2</v>
      </c>
      <c r="N536" s="27">
        <v>61</v>
      </c>
    </row>
    <row r="537" spans="2:14" ht="16.5" customHeight="1" x14ac:dyDescent="0.35">
      <c r="B537" s="592"/>
      <c r="C537" s="615" t="s">
        <v>136</v>
      </c>
      <c r="D537" s="176" t="s">
        <v>137</v>
      </c>
      <c r="E537" s="388">
        <v>9</v>
      </c>
      <c r="F537" s="389">
        <v>22</v>
      </c>
      <c r="G537" s="389">
        <v>28</v>
      </c>
      <c r="H537" s="18">
        <v>33</v>
      </c>
      <c r="I537" s="18">
        <v>47</v>
      </c>
      <c r="J537" s="19">
        <v>59</v>
      </c>
      <c r="K537" s="55">
        <v>0</v>
      </c>
      <c r="L537" s="19">
        <v>61</v>
      </c>
      <c r="M537" s="18">
        <v>2</v>
      </c>
      <c r="N537" s="19">
        <v>59</v>
      </c>
    </row>
    <row r="538" spans="2:14" ht="20.25" customHeight="1" thickBot="1" x14ac:dyDescent="0.4">
      <c r="B538" s="592"/>
      <c r="C538" s="616"/>
      <c r="D538" s="108" t="s">
        <v>138</v>
      </c>
      <c r="E538" s="396">
        <v>2</v>
      </c>
      <c r="F538" s="397">
        <v>3</v>
      </c>
      <c r="G538" s="397">
        <v>3</v>
      </c>
      <c r="H538" s="26">
        <v>4</v>
      </c>
      <c r="I538" s="26">
        <v>4</v>
      </c>
      <c r="J538" s="27">
        <v>5</v>
      </c>
      <c r="K538" s="83">
        <v>0</v>
      </c>
      <c r="L538" s="27">
        <v>5</v>
      </c>
      <c r="M538" s="26">
        <v>0</v>
      </c>
      <c r="N538" s="27">
        <v>5</v>
      </c>
    </row>
    <row r="539" spans="2:14" x14ac:dyDescent="0.35">
      <c r="B539" s="592"/>
      <c r="C539" s="615" t="s">
        <v>135</v>
      </c>
      <c r="D539" s="89" t="s">
        <v>55</v>
      </c>
      <c r="E539" s="398">
        <v>1</v>
      </c>
      <c r="F539" s="389">
        <v>2</v>
      </c>
      <c r="G539" s="389">
        <v>4</v>
      </c>
      <c r="H539" s="18">
        <v>4</v>
      </c>
      <c r="I539" s="18">
        <v>4</v>
      </c>
      <c r="J539" s="19">
        <v>5</v>
      </c>
      <c r="K539" s="55">
        <v>0</v>
      </c>
      <c r="L539" s="19">
        <v>5</v>
      </c>
      <c r="M539" s="18">
        <v>0</v>
      </c>
      <c r="N539" s="19">
        <v>5</v>
      </c>
    </row>
    <row r="540" spans="2:14" x14ac:dyDescent="0.35">
      <c r="B540" s="592"/>
      <c r="C540" s="617"/>
      <c r="D540" s="90" t="s">
        <v>126</v>
      </c>
      <c r="E540" s="399">
        <v>8</v>
      </c>
      <c r="F540" s="395">
        <v>17</v>
      </c>
      <c r="G540" s="395">
        <v>20</v>
      </c>
      <c r="H540" s="35">
        <v>23</v>
      </c>
      <c r="I540" s="35">
        <v>34</v>
      </c>
      <c r="J540" s="39">
        <v>45</v>
      </c>
      <c r="K540" s="57">
        <v>0</v>
      </c>
      <c r="L540" s="39">
        <v>47</v>
      </c>
      <c r="M540" s="35">
        <v>2</v>
      </c>
      <c r="N540" s="39">
        <v>45</v>
      </c>
    </row>
    <row r="541" spans="2:14" x14ac:dyDescent="0.35">
      <c r="B541" s="592"/>
      <c r="C541" s="617"/>
      <c r="D541" s="90" t="s">
        <v>127</v>
      </c>
      <c r="E541" s="399">
        <v>1</v>
      </c>
      <c r="F541" s="395">
        <v>5</v>
      </c>
      <c r="G541" s="395">
        <v>6</v>
      </c>
      <c r="H541" s="35">
        <v>8</v>
      </c>
      <c r="I541" s="35">
        <v>11</v>
      </c>
      <c r="J541" s="39">
        <v>11</v>
      </c>
      <c r="K541" s="57">
        <v>0</v>
      </c>
      <c r="L541" s="39">
        <v>11</v>
      </c>
      <c r="M541" s="35">
        <v>0</v>
      </c>
      <c r="N541" s="39">
        <v>11</v>
      </c>
    </row>
    <row r="542" spans="2:14" ht="15.75" customHeight="1" thickBot="1" x14ac:dyDescent="0.4">
      <c r="B542" s="592"/>
      <c r="C542" s="619"/>
      <c r="D542" s="88" t="s">
        <v>128</v>
      </c>
      <c r="E542" s="396">
        <v>1</v>
      </c>
      <c r="F542" s="397">
        <v>1</v>
      </c>
      <c r="G542" s="397">
        <v>1</v>
      </c>
      <c r="H542" s="26">
        <v>2</v>
      </c>
      <c r="I542" s="26">
        <v>2</v>
      </c>
      <c r="J542" s="27">
        <v>3</v>
      </c>
      <c r="K542" s="83">
        <v>0</v>
      </c>
      <c r="L542" s="27">
        <v>3</v>
      </c>
      <c r="M542" s="26">
        <v>0</v>
      </c>
      <c r="N542" s="27">
        <v>3</v>
      </c>
    </row>
    <row r="543" spans="2:14" ht="20.25" customHeight="1" x14ac:dyDescent="0.35">
      <c r="B543" s="592"/>
      <c r="C543" s="620" t="s">
        <v>125</v>
      </c>
      <c r="D543" s="89" t="s">
        <v>29</v>
      </c>
      <c r="E543" s="398">
        <v>3</v>
      </c>
      <c r="F543" s="389">
        <v>6</v>
      </c>
      <c r="G543" s="389">
        <v>8</v>
      </c>
      <c r="H543" s="18">
        <v>11</v>
      </c>
      <c r="I543" s="18">
        <v>14</v>
      </c>
      <c r="J543" s="19">
        <v>20</v>
      </c>
      <c r="K543" s="55">
        <v>0</v>
      </c>
      <c r="L543" s="19">
        <v>20</v>
      </c>
      <c r="M543" s="18">
        <v>0</v>
      </c>
      <c r="N543" s="19">
        <v>20</v>
      </c>
    </row>
    <row r="544" spans="2:14" ht="15.75" customHeight="1" thickBot="1" x14ac:dyDescent="0.4">
      <c r="B544" s="592"/>
      <c r="C544" s="622"/>
      <c r="D544" s="88" t="s">
        <v>30</v>
      </c>
      <c r="E544" s="405">
        <v>8</v>
      </c>
      <c r="F544" s="397">
        <v>19</v>
      </c>
      <c r="G544" s="406">
        <v>23</v>
      </c>
      <c r="H544" s="63">
        <v>23</v>
      </c>
      <c r="I544" s="63">
        <v>37</v>
      </c>
      <c r="J544" s="27">
        <v>44</v>
      </c>
      <c r="K544" s="45">
        <v>0</v>
      </c>
      <c r="L544" s="27">
        <v>46</v>
      </c>
      <c r="M544" s="63">
        <v>2</v>
      </c>
      <c r="N544" s="27">
        <v>44</v>
      </c>
    </row>
    <row r="545" spans="1:53" ht="20.25" customHeight="1" x14ac:dyDescent="0.35">
      <c r="B545" s="592"/>
      <c r="C545" s="620" t="s">
        <v>179</v>
      </c>
      <c r="D545" s="177">
        <v>1</v>
      </c>
      <c r="E545" s="398">
        <v>6</v>
      </c>
      <c r="F545" s="389">
        <v>16</v>
      </c>
      <c r="G545" s="389">
        <v>22</v>
      </c>
      <c r="H545" s="18">
        <v>25</v>
      </c>
      <c r="I545" s="18">
        <v>34</v>
      </c>
      <c r="J545" s="19">
        <v>43</v>
      </c>
      <c r="K545" s="55">
        <v>0</v>
      </c>
      <c r="L545" s="19">
        <v>45</v>
      </c>
      <c r="M545" s="18">
        <v>2</v>
      </c>
      <c r="N545" s="19">
        <v>43</v>
      </c>
    </row>
    <row r="546" spans="1:53" ht="19.5" customHeight="1" x14ac:dyDescent="0.35">
      <c r="B546" s="592"/>
      <c r="C546" s="621"/>
      <c r="D546" s="178">
        <v>2</v>
      </c>
      <c r="E546" s="398">
        <v>5</v>
      </c>
      <c r="F546" s="389">
        <v>9</v>
      </c>
      <c r="G546" s="389">
        <v>9</v>
      </c>
      <c r="H546" s="18">
        <v>12</v>
      </c>
      <c r="I546" s="18">
        <v>15</v>
      </c>
      <c r="J546" s="19">
        <v>19</v>
      </c>
      <c r="K546" s="55">
        <v>0</v>
      </c>
      <c r="L546" s="19">
        <v>19</v>
      </c>
      <c r="M546" s="18">
        <v>0</v>
      </c>
      <c r="N546" s="19">
        <v>19</v>
      </c>
    </row>
    <row r="547" spans="1:53" ht="19.5" customHeight="1" x14ac:dyDescent="0.35">
      <c r="B547" s="592"/>
      <c r="C547" s="621"/>
      <c r="D547" s="178">
        <v>3</v>
      </c>
      <c r="E547" s="398">
        <v>0</v>
      </c>
      <c r="F547" s="389">
        <v>0</v>
      </c>
      <c r="G547" s="389">
        <v>0</v>
      </c>
      <c r="H547" s="18">
        <v>0</v>
      </c>
      <c r="I547" s="18">
        <v>2</v>
      </c>
      <c r="J547" s="19">
        <v>2</v>
      </c>
      <c r="K547" s="55">
        <v>0</v>
      </c>
      <c r="L547" s="19">
        <v>2</v>
      </c>
      <c r="M547" s="18">
        <v>0</v>
      </c>
      <c r="N547" s="19">
        <v>2</v>
      </c>
    </row>
    <row r="548" spans="1:53" ht="15.75" customHeight="1" thickBot="1" x14ac:dyDescent="0.4">
      <c r="B548" s="592"/>
      <c r="C548" s="622"/>
      <c r="D548" s="91" t="s">
        <v>15</v>
      </c>
      <c r="E548" s="405">
        <v>0</v>
      </c>
      <c r="F548" s="397">
        <v>0</v>
      </c>
      <c r="G548" s="406">
        <v>0</v>
      </c>
      <c r="H548" s="63">
        <v>0</v>
      </c>
      <c r="I548" s="63">
        <v>0</v>
      </c>
      <c r="J548" s="27">
        <v>0</v>
      </c>
      <c r="K548" s="45">
        <v>0</v>
      </c>
      <c r="L548" s="27">
        <v>0</v>
      </c>
      <c r="M548" s="63">
        <v>0</v>
      </c>
      <c r="N548" s="27">
        <v>0</v>
      </c>
    </row>
    <row r="549" spans="1:53" ht="15.75" customHeight="1" x14ac:dyDescent="0.35">
      <c r="B549" s="592"/>
      <c r="C549" s="615" t="s">
        <v>129</v>
      </c>
      <c r="D549" s="86" t="s">
        <v>130</v>
      </c>
      <c r="E549" s="398">
        <v>9</v>
      </c>
      <c r="F549" s="389">
        <v>18</v>
      </c>
      <c r="G549" s="389">
        <v>22</v>
      </c>
      <c r="H549" s="18">
        <v>25</v>
      </c>
      <c r="I549" s="18">
        <v>35</v>
      </c>
      <c r="J549" s="19">
        <v>47</v>
      </c>
      <c r="K549" s="55">
        <v>0</v>
      </c>
      <c r="L549" s="19">
        <v>49</v>
      </c>
      <c r="M549" s="18">
        <v>2</v>
      </c>
      <c r="N549" s="19">
        <v>47</v>
      </c>
    </row>
    <row r="550" spans="1:53" ht="20.25" customHeight="1" x14ac:dyDescent="0.35">
      <c r="B550" s="592"/>
      <c r="C550" s="621"/>
      <c r="D550" s="90" t="s">
        <v>131</v>
      </c>
      <c r="E550" s="398">
        <v>0</v>
      </c>
      <c r="F550" s="389">
        <v>3</v>
      </c>
      <c r="G550" s="389">
        <v>3</v>
      </c>
      <c r="H550" s="18">
        <v>4</v>
      </c>
      <c r="I550" s="18">
        <v>5</v>
      </c>
      <c r="J550" s="19">
        <v>7</v>
      </c>
      <c r="K550" s="55">
        <v>0</v>
      </c>
      <c r="L550" s="19">
        <v>7</v>
      </c>
      <c r="M550" s="18">
        <v>0</v>
      </c>
      <c r="N550" s="19">
        <v>7</v>
      </c>
    </row>
    <row r="551" spans="1:53" ht="20.25" customHeight="1" x14ac:dyDescent="0.35">
      <c r="B551" s="592"/>
      <c r="C551" s="621"/>
      <c r="D551" s="90" t="s">
        <v>132</v>
      </c>
      <c r="E551" s="398">
        <v>1</v>
      </c>
      <c r="F551" s="389">
        <v>3</v>
      </c>
      <c r="G551" s="389">
        <v>5</v>
      </c>
      <c r="H551" s="18">
        <v>6</v>
      </c>
      <c r="I551" s="18">
        <v>9</v>
      </c>
      <c r="J551" s="19">
        <v>8</v>
      </c>
      <c r="K551" s="55">
        <v>0</v>
      </c>
      <c r="L551" s="19">
        <v>8</v>
      </c>
      <c r="M551" s="18">
        <v>0</v>
      </c>
      <c r="N551" s="19">
        <v>8</v>
      </c>
    </row>
    <row r="552" spans="1:53" ht="20.25" customHeight="1" x14ac:dyDescent="0.35">
      <c r="B552" s="592"/>
      <c r="C552" s="621"/>
      <c r="D552" s="90" t="s">
        <v>133</v>
      </c>
      <c r="E552" s="398">
        <v>0</v>
      </c>
      <c r="F552" s="389">
        <v>0</v>
      </c>
      <c r="G552" s="389">
        <v>0</v>
      </c>
      <c r="H552" s="18">
        <v>0</v>
      </c>
      <c r="I552" s="18">
        <v>0</v>
      </c>
      <c r="J552" s="19">
        <v>0</v>
      </c>
      <c r="K552" s="55">
        <v>0</v>
      </c>
      <c r="L552" s="19">
        <v>0</v>
      </c>
      <c r="M552" s="18">
        <v>0</v>
      </c>
      <c r="N552" s="19">
        <v>0</v>
      </c>
    </row>
    <row r="553" spans="1:53" ht="16.5" customHeight="1" thickBot="1" x14ac:dyDescent="0.4">
      <c r="B553" s="593"/>
      <c r="C553" s="616"/>
      <c r="D553" s="88" t="s">
        <v>134</v>
      </c>
      <c r="E553" s="429">
        <v>1</v>
      </c>
      <c r="F553" s="397">
        <v>1</v>
      </c>
      <c r="G553" s="397">
        <v>1</v>
      </c>
      <c r="H553" s="26">
        <v>2</v>
      </c>
      <c r="I553" s="26">
        <v>2</v>
      </c>
      <c r="J553" s="27">
        <v>2</v>
      </c>
      <c r="K553" s="83">
        <v>0</v>
      </c>
      <c r="L553" s="27">
        <v>2</v>
      </c>
      <c r="M553" s="26">
        <v>0</v>
      </c>
      <c r="N553" s="27">
        <v>2</v>
      </c>
    </row>
    <row r="554" spans="1:53" s="270" customFormat="1" ht="12" customHeight="1" thickBot="1" x14ac:dyDescent="0.4">
      <c r="A554" s="264"/>
      <c r="B554" s="266"/>
      <c r="C554" s="267"/>
      <c r="D554" s="267"/>
      <c r="E554" s="268"/>
      <c r="F554" s="268"/>
      <c r="G554" s="268"/>
      <c r="H554" s="268"/>
      <c r="I554" s="268"/>
      <c r="J554" s="268"/>
      <c r="K554" s="268"/>
      <c r="L554" s="269"/>
      <c r="M554" s="268"/>
      <c r="N554" s="268"/>
      <c r="O554" s="264"/>
      <c r="P554" s="264"/>
      <c r="Q554" s="264"/>
      <c r="R554" s="264"/>
      <c r="S554" s="264"/>
      <c r="T554" s="264"/>
      <c r="U554" s="264"/>
      <c r="V554" s="264"/>
      <c r="W554" s="264"/>
      <c r="X554" s="264"/>
      <c r="Y554" s="264"/>
      <c r="Z554" s="264"/>
      <c r="AA554" s="264"/>
      <c r="AB554" s="264"/>
      <c r="AC554" s="264"/>
      <c r="AD554" s="264"/>
      <c r="AE554" s="264"/>
      <c r="AF554" s="264"/>
      <c r="AG554" s="264"/>
      <c r="AH554" s="264"/>
      <c r="AI554" s="264"/>
      <c r="AJ554" s="264"/>
      <c r="AK554" s="264"/>
      <c r="AL554" s="264"/>
      <c r="AM554" s="264"/>
      <c r="AN554" s="264"/>
      <c r="AO554" s="264"/>
      <c r="AP554" s="264"/>
      <c r="AQ554" s="264"/>
      <c r="AR554" s="264"/>
      <c r="AS554" s="264"/>
      <c r="AT554" s="264"/>
      <c r="AU554" s="264"/>
      <c r="AV554" s="264"/>
      <c r="AW554" s="264"/>
      <c r="AX554" s="264"/>
      <c r="AY554" s="264"/>
      <c r="AZ554" s="264"/>
      <c r="BA554" s="264"/>
    </row>
    <row r="555" spans="1:53" ht="62.45" customHeight="1" thickBot="1" x14ac:dyDescent="0.55000000000000004">
      <c r="B555" s="205" t="s">
        <v>9</v>
      </c>
      <c r="C555" s="205" t="s">
        <v>51</v>
      </c>
      <c r="D555" s="208" t="s">
        <v>52</v>
      </c>
      <c r="E555" s="463" t="s">
        <v>192</v>
      </c>
      <c r="F555" s="7" t="s">
        <v>193</v>
      </c>
      <c r="G555" s="7" t="s">
        <v>194</v>
      </c>
      <c r="H555" s="7" t="s">
        <v>195</v>
      </c>
      <c r="I555" s="7" t="s">
        <v>196</v>
      </c>
      <c r="J555" s="8" t="s">
        <v>197</v>
      </c>
      <c r="K555" s="73" t="s">
        <v>23</v>
      </c>
      <c r="L555" s="75" t="s">
        <v>21</v>
      </c>
      <c r="M555" s="74" t="s">
        <v>22</v>
      </c>
      <c r="N555" s="8" t="s">
        <v>24</v>
      </c>
    </row>
    <row r="556" spans="1:53" ht="22.5" customHeight="1" thickBot="1" x14ac:dyDescent="0.4">
      <c r="B556" s="591" t="s">
        <v>235</v>
      </c>
      <c r="C556" s="116" t="s">
        <v>205</v>
      </c>
      <c r="D556" s="117" t="s">
        <v>204</v>
      </c>
      <c r="E556" s="173">
        <f>SUM(E557:E558)/1*100</f>
        <v>100</v>
      </c>
      <c r="F556" s="96">
        <f t="shared" ref="F556:N556" si="24">SUM(F557:F558)/1*100</f>
        <v>100</v>
      </c>
      <c r="G556" s="96">
        <f t="shared" si="24"/>
        <v>100</v>
      </c>
      <c r="H556" s="96">
        <f t="shared" si="24"/>
        <v>100</v>
      </c>
      <c r="I556" s="96">
        <f t="shared" si="24"/>
        <v>100</v>
      </c>
      <c r="J556" s="138">
        <f t="shared" si="24"/>
        <v>100</v>
      </c>
      <c r="K556" s="379">
        <f t="shared" si="24"/>
        <v>0</v>
      </c>
      <c r="L556" s="96">
        <f t="shared" si="24"/>
        <v>100</v>
      </c>
      <c r="M556" s="96">
        <f t="shared" si="24"/>
        <v>0</v>
      </c>
      <c r="N556" s="138">
        <f t="shared" si="24"/>
        <v>100</v>
      </c>
    </row>
    <row r="557" spans="1:53" ht="15" customHeight="1" x14ac:dyDescent="0.35">
      <c r="B557" s="592"/>
      <c r="C557" s="615" t="s">
        <v>2</v>
      </c>
      <c r="D557" s="76" t="s">
        <v>0</v>
      </c>
      <c r="E557" s="388">
        <v>0</v>
      </c>
      <c r="F557" s="389">
        <v>0</v>
      </c>
      <c r="G557" s="389">
        <v>0</v>
      </c>
      <c r="H557" s="18">
        <v>0</v>
      </c>
      <c r="I557" s="18">
        <v>0</v>
      </c>
      <c r="J557" s="19">
        <v>0</v>
      </c>
      <c r="K557" s="55">
        <v>0</v>
      </c>
      <c r="L557" s="17">
        <v>0</v>
      </c>
      <c r="M557" s="18">
        <v>0</v>
      </c>
      <c r="N557" s="19">
        <v>0</v>
      </c>
      <c r="O557" s="3"/>
    </row>
    <row r="558" spans="1:53" ht="15.75" customHeight="1" thickBot="1" x14ac:dyDescent="0.4">
      <c r="B558" s="592"/>
      <c r="C558" s="616"/>
      <c r="D558" s="77" t="s">
        <v>1</v>
      </c>
      <c r="E558" s="390">
        <v>1</v>
      </c>
      <c r="F558" s="391">
        <v>1</v>
      </c>
      <c r="G558" s="391">
        <v>1</v>
      </c>
      <c r="H558" s="22">
        <v>1</v>
      </c>
      <c r="I558" s="22">
        <v>1</v>
      </c>
      <c r="J558" s="61">
        <v>1</v>
      </c>
      <c r="K558" s="78">
        <v>0</v>
      </c>
      <c r="L558" s="25">
        <v>1</v>
      </c>
      <c r="M558" s="26">
        <v>0</v>
      </c>
      <c r="N558" s="27">
        <v>1</v>
      </c>
    </row>
    <row r="559" spans="1:53" ht="15.75" customHeight="1" x14ac:dyDescent="0.35">
      <c r="B559" s="592"/>
      <c r="C559" s="615" t="s">
        <v>25</v>
      </c>
      <c r="D559" s="79" t="s">
        <v>10</v>
      </c>
      <c r="E559" s="392">
        <v>1</v>
      </c>
      <c r="F559" s="393">
        <v>1</v>
      </c>
      <c r="G559" s="393">
        <v>1</v>
      </c>
      <c r="H559" s="14">
        <v>1</v>
      </c>
      <c r="I559" s="14">
        <v>1</v>
      </c>
      <c r="J559" s="32">
        <v>1</v>
      </c>
      <c r="K559" s="80">
        <v>0</v>
      </c>
      <c r="L559" s="31">
        <v>1</v>
      </c>
      <c r="M559" s="14">
        <v>0</v>
      </c>
      <c r="N559" s="32">
        <v>1</v>
      </c>
    </row>
    <row r="560" spans="1:53" ht="15.75" customHeight="1" x14ac:dyDescent="0.35">
      <c r="B560" s="592"/>
      <c r="C560" s="617"/>
      <c r="D560" s="105" t="s">
        <v>11</v>
      </c>
      <c r="E560" s="394">
        <v>0</v>
      </c>
      <c r="F560" s="395">
        <v>0</v>
      </c>
      <c r="G560" s="395">
        <v>0</v>
      </c>
      <c r="H560" s="35">
        <v>0</v>
      </c>
      <c r="I560" s="35">
        <v>0</v>
      </c>
      <c r="J560" s="39">
        <v>0</v>
      </c>
      <c r="K560" s="57">
        <v>0</v>
      </c>
      <c r="L560" s="38">
        <v>0</v>
      </c>
      <c r="M560" s="35">
        <v>0</v>
      </c>
      <c r="N560" s="39">
        <v>0</v>
      </c>
    </row>
    <row r="561" spans="2:14" ht="15.75" customHeight="1" x14ac:dyDescent="0.35">
      <c r="B561" s="592"/>
      <c r="C561" s="617"/>
      <c r="D561" s="105" t="s">
        <v>12</v>
      </c>
      <c r="E561" s="394">
        <v>0</v>
      </c>
      <c r="F561" s="395">
        <v>0</v>
      </c>
      <c r="G561" s="395">
        <v>0</v>
      </c>
      <c r="H561" s="35">
        <v>0</v>
      </c>
      <c r="I561" s="35">
        <v>0</v>
      </c>
      <c r="J561" s="39">
        <v>0</v>
      </c>
      <c r="K561" s="57">
        <v>0</v>
      </c>
      <c r="L561" s="38">
        <v>0</v>
      </c>
      <c r="M561" s="35">
        <v>0</v>
      </c>
      <c r="N561" s="39">
        <v>0</v>
      </c>
    </row>
    <row r="562" spans="2:14" ht="15.75" customHeight="1" thickBot="1" x14ac:dyDescent="0.4">
      <c r="B562" s="592"/>
      <c r="C562" s="616"/>
      <c r="D562" s="108" t="s">
        <v>13</v>
      </c>
      <c r="E562" s="396">
        <v>0</v>
      </c>
      <c r="F562" s="397">
        <v>0</v>
      </c>
      <c r="G562" s="397">
        <v>0</v>
      </c>
      <c r="H562" s="26">
        <v>0</v>
      </c>
      <c r="I562" s="26">
        <v>0</v>
      </c>
      <c r="J562" s="27">
        <v>0</v>
      </c>
      <c r="K562" s="83">
        <v>0</v>
      </c>
      <c r="L562" s="25">
        <v>0</v>
      </c>
      <c r="M562" s="26">
        <v>0</v>
      </c>
      <c r="N562" s="27">
        <v>0</v>
      </c>
    </row>
    <row r="563" spans="2:14" x14ac:dyDescent="0.35">
      <c r="B563" s="592"/>
      <c r="C563" s="615" t="s">
        <v>26</v>
      </c>
      <c r="D563" s="84" t="s">
        <v>7</v>
      </c>
      <c r="E563" s="388">
        <v>1</v>
      </c>
      <c r="F563" s="389">
        <v>1</v>
      </c>
      <c r="G563" s="389">
        <v>1</v>
      </c>
      <c r="H563" s="18">
        <v>1</v>
      </c>
      <c r="I563" s="18">
        <v>1</v>
      </c>
      <c r="J563" s="19">
        <v>1</v>
      </c>
      <c r="K563" s="55">
        <v>0</v>
      </c>
      <c r="L563" s="17">
        <v>1</v>
      </c>
      <c r="M563" s="18">
        <v>0</v>
      </c>
      <c r="N563" s="19">
        <v>1</v>
      </c>
    </row>
    <row r="564" spans="2:14" ht="16.5" customHeight="1" thickBot="1" x14ac:dyDescent="0.4">
      <c r="B564" s="592"/>
      <c r="C564" s="616"/>
      <c r="D564" s="85" t="s">
        <v>8</v>
      </c>
      <c r="E564" s="396">
        <v>0</v>
      </c>
      <c r="F564" s="397">
        <v>0</v>
      </c>
      <c r="G564" s="397">
        <v>0</v>
      </c>
      <c r="H564" s="26">
        <v>0</v>
      </c>
      <c r="I564" s="26">
        <v>0</v>
      </c>
      <c r="J564" s="27">
        <v>0</v>
      </c>
      <c r="K564" s="83">
        <v>0</v>
      </c>
      <c r="L564" s="25">
        <v>0</v>
      </c>
      <c r="M564" s="26">
        <v>0</v>
      </c>
      <c r="N564" s="27">
        <v>0</v>
      </c>
    </row>
    <row r="565" spans="2:14" ht="16.5" customHeight="1" x14ac:dyDescent="0.35">
      <c r="B565" s="592"/>
      <c r="C565" s="618" t="s">
        <v>123</v>
      </c>
      <c r="D565" s="176" t="s">
        <v>29</v>
      </c>
      <c r="E565" s="388">
        <v>0</v>
      </c>
      <c r="F565" s="389">
        <v>0</v>
      </c>
      <c r="G565" s="389">
        <v>0</v>
      </c>
      <c r="H565" s="18">
        <v>0</v>
      </c>
      <c r="I565" s="18">
        <v>0</v>
      </c>
      <c r="J565" s="19">
        <v>0</v>
      </c>
      <c r="K565" s="55">
        <v>0</v>
      </c>
      <c r="L565" s="17">
        <v>0</v>
      </c>
      <c r="M565" s="18">
        <v>0</v>
      </c>
      <c r="N565" s="19">
        <v>0</v>
      </c>
    </row>
    <row r="566" spans="2:14" ht="20.25" customHeight="1" thickBot="1" x14ac:dyDescent="0.4">
      <c r="B566" s="592"/>
      <c r="C566" s="619"/>
      <c r="D566" s="108" t="s">
        <v>30</v>
      </c>
      <c r="E566" s="396">
        <v>1</v>
      </c>
      <c r="F566" s="397">
        <v>1</v>
      </c>
      <c r="G566" s="397">
        <v>1</v>
      </c>
      <c r="H566" s="26">
        <v>1</v>
      </c>
      <c r="I566" s="26">
        <v>1</v>
      </c>
      <c r="J566" s="27">
        <v>1</v>
      </c>
      <c r="K566" s="83">
        <v>0</v>
      </c>
      <c r="L566" s="25">
        <v>1</v>
      </c>
      <c r="M566" s="26">
        <v>0</v>
      </c>
      <c r="N566" s="27">
        <v>1</v>
      </c>
    </row>
    <row r="567" spans="2:14" ht="15" customHeight="1" x14ac:dyDescent="0.35">
      <c r="B567" s="592"/>
      <c r="C567" s="620" t="s">
        <v>139</v>
      </c>
      <c r="D567" s="186" t="s">
        <v>140</v>
      </c>
      <c r="E567" s="388">
        <v>0</v>
      </c>
      <c r="F567" s="389">
        <v>0</v>
      </c>
      <c r="G567" s="389">
        <v>0</v>
      </c>
      <c r="H567" s="18">
        <v>0</v>
      </c>
      <c r="I567" s="18">
        <v>0</v>
      </c>
      <c r="J567" s="19">
        <v>0</v>
      </c>
      <c r="K567" s="55">
        <v>0</v>
      </c>
      <c r="L567" s="17">
        <v>0</v>
      </c>
      <c r="M567" s="18">
        <v>0</v>
      </c>
      <c r="N567" s="19">
        <v>0</v>
      </c>
    </row>
    <row r="568" spans="2:14" ht="15.75" customHeight="1" x14ac:dyDescent="0.35">
      <c r="B568" s="592"/>
      <c r="C568" s="621"/>
      <c r="D568" s="187" t="s">
        <v>141</v>
      </c>
      <c r="E568" s="394">
        <v>0</v>
      </c>
      <c r="F568" s="395">
        <v>0</v>
      </c>
      <c r="G568" s="395">
        <v>0</v>
      </c>
      <c r="H568" s="35">
        <v>0</v>
      </c>
      <c r="I568" s="35">
        <v>0</v>
      </c>
      <c r="J568" s="39">
        <v>0</v>
      </c>
      <c r="K568" s="57">
        <v>0</v>
      </c>
      <c r="L568" s="38">
        <v>0</v>
      </c>
      <c r="M568" s="35">
        <v>0</v>
      </c>
      <c r="N568" s="39">
        <v>0</v>
      </c>
    </row>
    <row r="569" spans="2:14" ht="13.9" thickBot="1" x14ac:dyDescent="0.4">
      <c r="B569" s="592"/>
      <c r="C569" s="622"/>
      <c r="D569" s="108" t="s">
        <v>57</v>
      </c>
      <c r="E569" s="396">
        <v>0</v>
      </c>
      <c r="F569" s="397">
        <v>0</v>
      </c>
      <c r="G569" s="397">
        <v>0</v>
      </c>
      <c r="H569" s="26">
        <v>0</v>
      </c>
      <c r="I569" s="26">
        <v>0</v>
      </c>
      <c r="J569" s="27">
        <v>0</v>
      </c>
      <c r="K569" s="83">
        <v>0</v>
      </c>
      <c r="L569" s="25">
        <v>0</v>
      </c>
      <c r="M569" s="26">
        <v>0</v>
      </c>
      <c r="N569" s="27">
        <v>0</v>
      </c>
    </row>
    <row r="570" spans="2:14" ht="15.75" customHeight="1" x14ac:dyDescent="0.35">
      <c r="B570" s="592"/>
      <c r="C570" s="615" t="s">
        <v>142</v>
      </c>
      <c r="D570" s="86" t="s">
        <v>143</v>
      </c>
      <c r="E570" s="398">
        <v>0</v>
      </c>
      <c r="F570" s="389">
        <v>0</v>
      </c>
      <c r="G570" s="389">
        <v>0</v>
      </c>
      <c r="H570" s="18">
        <v>0</v>
      </c>
      <c r="I570" s="18">
        <v>0</v>
      </c>
      <c r="J570" s="19">
        <v>0</v>
      </c>
      <c r="K570" s="55">
        <v>0</v>
      </c>
      <c r="L570" s="17">
        <v>0</v>
      </c>
      <c r="M570" s="18">
        <v>0</v>
      </c>
      <c r="N570" s="19">
        <v>0</v>
      </c>
    </row>
    <row r="571" spans="2:14" ht="17.25" customHeight="1" x14ac:dyDescent="0.35">
      <c r="B571" s="592"/>
      <c r="C571" s="621"/>
      <c r="D571" s="90" t="s">
        <v>144</v>
      </c>
      <c r="E571" s="395">
        <v>0</v>
      </c>
      <c r="F571" s="395">
        <v>0</v>
      </c>
      <c r="G571" s="395">
        <v>0</v>
      </c>
      <c r="H571" s="395">
        <v>0</v>
      </c>
      <c r="I571" s="395">
        <v>0</v>
      </c>
      <c r="J571" s="562">
        <v>0</v>
      </c>
      <c r="K571" s="55">
        <v>0</v>
      </c>
      <c r="L571" s="17">
        <v>0</v>
      </c>
      <c r="M571" s="18">
        <v>0</v>
      </c>
      <c r="N571" s="19">
        <v>0</v>
      </c>
    </row>
    <row r="572" spans="2:14" ht="17.25" customHeight="1" x14ac:dyDescent="0.35">
      <c r="B572" s="592"/>
      <c r="C572" s="621"/>
      <c r="D572" s="90" t="s">
        <v>145</v>
      </c>
      <c r="E572" s="395">
        <v>0</v>
      </c>
      <c r="F572" s="395">
        <v>0</v>
      </c>
      <c r="G572" s="395">
        <v>0</v>
      </c>
      <c r="H572" s="395">
        <v>0</v>
      </c>
      <c r="I572" s="395">
        <v>0</v>
      </c>
      <c r="J572" s="562">
        <v>0</v>
      </c>
      <c r="K572" s="55">
        <v>0</v>
      </c>
      <c r="L572" s="17">
        <v>0</v>
      </c>
      <c r="M572" s="18">
        <v>0</v>
      </c>
      <c r="N572" s="19">
        <v>0</v>
      </c>
    </row>
    <row r="573" spans="2:14" ht="18.75" customHeight="1" x14ac:dyDescent="0.35">
      <c r="B573" s="592"/>
      <c r="C573" s="621"/>
      <c r="D573" s="90" t="s">
        <v>57</v>
      </c>
      <c r="E573" s="395">
        <v>0</v>
      </c>
      <c r="F573" s="395">
        <v>0</v>
      </c>
      <c r="G573" s="395">
        <v>0</v>
      </c>
      <c r="H573" s="395">
        <v>0</v>
      </c>
      <c r="I573" s="395">
        <v>0</v>
      </c>
      <c r="J573" s="562">
        <v>0</v>
      </c>
      <c r="K573" s="55">
        <v>0</v>
      </c>
      <c r="L573" s="17">
        <v>0</v>
      </c>
      <c r="M573" s="18">
        <v>0</v>
      </c>
      <c r="N573" s="19">
        <v>0</v>
      </c>
    </row>
    <row r="574" spans="2:14" ht="16.5" customHeight="1" thickBot="1" x14ac:dyDescent="0.4">
      <c r="B574" s="592"/>
      <c r="C574" s="616"/>
      <c r="D574" s="88" t="s">
        <v>146</v>
      </c>
      <c r="E574" s="429">
        <v>0</v>
      </c>
      <c r="F574" s="397">
        <v>0</v>
      </c>
      <c r="G574" s="397">
        <v>0</v>
      </c>
      <c r="H574" s="26">
        <v>0</v>
      </c>
      <c r="I574" s="26">
        <v>0</v>
      </c>
      <c r="J574" s="27">
        <v>0</v>
      </c>
      <c r="K574" s="83">
        <v>0</v>
      </c>
      <c r="L574" s="25">
        <v>0</v>
      </c>
      <c r="M574" s="26">
        <v>0</v>
      </c>
      <c r="N574" s="27">
        <v>0</v>
      </c>
    </row>
    <row r="575" spans="2:14" x14ac:dyDescent="0.35">
      <c r="B575" s="592"/>
      <c r="C575" s="615" t="s">
        <v>135</v>
      </c>
      <c r="D575" s="90" t="s">
        <v>126</v>
      </c>
      <c r="E575" s="398">
        <v>1</v>
      </c>
      <c r="F575" s="389">
        <v>1</v>
      </c>
      <c r="G575" s="389">
        <v>1</v>
      </c>
      <c r="H575" s="18">
        <v>1</v>
      </c>
      <c r="I575" s="18">
        <v>1</v>
      </c>
      <c r="J575" s="19">
        <v>1</v>
      </c>
      <c r="K575" s="55">
        <v>0</v>
      </c>
      <c r="L575" s="17">
        <v>1</v>
      </c>
      <c r="M575" s="18">
        <v>0</v>
      </c>
      <c r="N575" s="19">
        <v>1</v>
      </c>
    </row>
    <row r="576" spans="2:14" x14ac:dyDescent="0.35">
      <c r="B576" s="592"/>
      <c r="C576" s="617"/>
      <c r="D576" s="90" t="s">
        <v>127</v>
      </c>
      <c r="E576" s="399">
        <v>0</v>
      </c>
      <c r="F576" s="395">
        <v>0</v>
      </c>
      <c r="G576" s="395">
        <v>0</v>
      </c>
      <c r="H576" s="35">
        <v>0</v>
      </c>
      <c r="I576" s="35">
        <v>0</v>
      </c>
      <c r="J576" s="39">
        <v>0</v>
      </c>
      <c r="K576" s="57">
        <v>0</v>
      </c>
      <c r="L576" s="38">
        <v>0</v>
      </c>
      <c r="M576" s="35">
        <v>0</v>
      </c>
      <c r="N576" s="39">
        <v>0</v>
      </c>
    </row>
    <row r="577" spans="1:53" ht="15.75" customHeight="1" thickBot="1" x14ac:dyDescent="0.4">
      <c r="B577" s="592"/>
      <c r="C577" s="619"/>
      <c r="D577" s="88" t="s">
        <v>128</v>
      </c>
      <c r="E577" s="396">
        <v>0</v>
      </c>
      <c r="F577" s="397">
        <v>0</v>
      </c>
      <c r="G577" s="397">
        <v>0</v>
      </c>
      <c r="H577" s="26">
        <v>0</v>
      </c>
      <c r="I577" s="26">
        <v>0</v>
      </c>
      <c r="J577" s="27">
        <v>0</v>
      </c>
      <c r="K577" s="83">
        <v>0</v>
      </c>
      <c r="L577" s="25">
        <v>0</v>
      </c>
      <c r="M577" s="26">
        <v>0</v>
      </c>
      <c r="N577" s="27">
        <v>0</v>
      </c>
    </row>
    <row r="578" spans="1:53" ht="20.25" customHeight="1" x14ac:dyDescent="0.35">
      <c r="B578" s="592"/>
      <c r="C578" s="620" t="s">
        <v>147</v>
      </c>
      <c r="D578" s="89" t="s">
        <v>148</v>
      </c>
      <c r="E578" s="398">
        <v>1</v>
      </c>
      <c r="F578" s="389">
        <v>1</v>
      </c>
      <c r="G578" s="389">
        <v>1</v>
      </c>
      <c r="H578" s="18">
        <v>1</v>
      </c>
      <c r="I578" s="18">
        <v>1</v>
      </c>
      <c r="J578" s="19">
        <v>1</v>
      </c>
      <c r="K578" s="55">
        <v>0</v>
      </c>
      <c r="L578" s="17">
        <v>1</v>
      </c>
      <c r="M578" s="18">
        <v>0</v>
      </c>
      <c r="N578" s="19">
        <v>1</v>
      </c>
    </row>
    <row r="579" spans="1:53" ht="19.5" customHeight="1" thickBot="1" x14ac:dyDescent="0.4">
      <c r="B579" s="592"/>
      <c r="C579" s="622"/>
      <c r="D579" s="88" t="s">
        <v>149</v>
      </c>
      <c r="E579" s="405">
        <v>0</v>
      </c>
      <c r="F579" s="397">
        <v>0</v>
      </c>
      <c r="G579" s="406">
        <v>0</v>
      </c>
      <c r="H579" s="63">
        <v>0</v>
      </c>
      <c r="I579" s="63">
        <v>0</v>
      </c>
      <c r="J579" s="27">
        <v>0</v>
      </c>
      <c r="K579" s="45">
        <v>0</v>
      </c>
      <c r="L579" s="66">
        <v>0</v>
      </c>
      <c r="M579" s="63">
        <v>0</v>
      </c>
      <c r="N579" s="27">
        <v>0</v>
      </c>
    </row>
    <row r="580" spans="1:53" ht="25.5" customHeight="1" x14ac:dyDescent="0.35">
      <c r="B580" s="592"/>
      <c r="C580" s="620" t="s">
        <v>153</v>
      </c>
      <c r="D580" s="89" t="s">
        <v>29</v>
      </c>
      <c r="E580" s="398">
        <v>0</v>
      </c>
      <c r="F580" s="389">
        <v>0</v>
      </c>
      <c r="G580" s="389">
        <v>0</v>
      </c>
      <c r="H580" s="18">
        <v>0</v>
      </c>
      <c r="I580" s="18">
        <v>0</v>
      </c>
      <c r="J580" s="19">
        <v>0</v>
      </c>
      <c r="K580" s="55">
        <v>0</v>
      </c>
      <c r="L580" s="17">
        <v>0</v>
      </c>
      <c r="M580" s="18">
        <v>0</v>
      </c>
      <c r="N580" s="19">
        <v>0</v>
      </c>
    </row>
    <row r="581" spans="1:53" ht="26.25" customHeight="1" thickBot="1" x14ac:dyDescent="0.4">
      <c r="B581" s="592"/>
      <c r="C581" s="622"/>
      <c r="D581" s="88" t="s">
        <v>30</v>
      </c>
      <c r="E581" s="405">
        <v>0</v>
      </c>
      <c r="F581" s="397">
        <v>0</v>
      </c>
      <c r="G581" s="406">
        <v>0</v>
      </c>
      <c r="H581" s="63">
        <v>0</v>
      </c>
      <c r="I581" s="63">
        <v>0</v>
      </c>
      <c r="J581" s="27">
        <v>0</v>
      </c>
      <c r="K581" s="45">
        <v>0</v>
      </c>
      <c r="L581" s="66">
        <v>0</v>
      </c>
      <c r="M581" s="63">
        <v>0</v>
      </c>
      <c r="N581" s="27">
        <v>0</v>
      </c>
    </row>
    <row r="582" spans="1:53" ht="20.25" customHeight="1" x14ac:dyDescent="0.35">
      <c r="B582" s="592"/>
      <c r="C582" s="620" t="s">
        <v>180</v>
      </c>
      <c r="D582" s="86" t="s">
        <v>130</v>
      </c>
      <c r="E582" s="392">
        <v>0</v>
      </c>
      <c r="F582" s="389">
        <v>0</v>
      </c>
      <c r="G582" s="389">
        <v>0</v>
      </c>
      <c r="H582" s="18">
        <v>0</v>
      </c>
      <c r="I582" s="18">
        <v>0</v>
      </c>
      <c r="J582" s="19">
        <v>0</v>
      </c>
      <c r="K582" s="55">
        <v>0</v>
      </c>
      <c r="L582" s="17">
        <v>0</v>
      </c>
      <c r="M582" s="18">
        <v>0</v>
      </c>
      <c r="N582" s="19">
        <v>0</v>
      </c>
    </row>
    <row r="583" spans="1:53" ht="19.5" customHeight="1" x14ac:dyDescent="0.35">
      <c r="B583" s="592"/>
      <c r="C583" s="621"/>
      <c r="D583" s="90" t="s">
        <v>131</v>
      </c>
      <c r="E583" s="388">
        <v>0</v>
      </c>
      <c r="F583" s="389">
        <v>0</v>
      </c>
      <c r="G583" s="389">
        <v>0</v>
      </c>
      <c r="H583" s="18">
        <v>0</v>
      </c>
      <c r="I583" s="18">
        <v>0</v>
      </c>
      <c r="J583" s="19">
        <v>0</v>
      </c>
      <c r="K583" s="55">
        <v>0</v>
      </c>
      <c r="L583" s="17">
        <v>0</v>
      </c>
      <c r="M583" s="18">
        <v>0</v>
      </c>
      <c r="N583" s="19">
        <v>0</v>
      </c>
    </row>
    <row r="584" spans="1:53" ht="19.5" customHeight="1" x14ac:dyDescent="0.35">
      <c r="B584" s="592"/>
      <c r="C584" s="621"/>
      <c r="D584" s="90" t="s">
        <v>132</v>
      </c>
      <c r="E584" s="388">
        <v>0</v>
      </c>
      <c r="F584" s="389">
        <v>0</v>
      </c>
      <c r="G584" s="389">
        <v>0</v>
      </c>
      <c r="H584" s="18">
        <v>0</v>
      </c>
      <c r="I584" s="18">
        <v>0</v>
      </c>
      <c r="J584" s="19">
        <v>0</v>
      </c>
      <c r="K584" s="55">
        <v>0</v>
      </c>
      <c r="L584" s="17">
        <v>0</v>
      </c>
      <c r="M584" s="18">
        <v>0</v>
      </c>
      <c r="N584" s="19">
        <v>0</v>
      </c>
    </row>
    <row r="585" spans="1:53" ht="21" customHeight="1" thickBot="1" x14ac:dyDescent="0.4">
      <c r="B585" s="592"/>
      <c r="C585" s="622"/>
      <c r="D585" s="90" t="s">
        <v>155</v>
      </c>
      <c r="E585" s="405">
        <v>1</v>
      </c>
      <c r="F585" s="397">
        <v>1</v>
      </c>
      <c r="G585" s="406">
        <v>1</v>
      </c>
      <c r="H585" s="63">
        <v>1</v>
      </c>
      <c r="I585" s="63">
        <v>1</v>
      </c>
      <c r="J585" s="27">
        <v>1</v>
      </c>
      <c r="K585" s="45">
        <v>1</v>
      </c>
      <c r="L585" s="66">
        <v>1</v>
      </c>
      <c r="M585" s="63">
        <v>1</v>
      </c>
      <c r="N585" s="27">
        <v>1</v>
      </c>
    </row>
    <row r="586" spans="1:53" ht="15.75" customHeight="1" x14ac:dyDescent="0.35">
      <c r="B586" s="592"/>
      <c r="C586" s="615" t="s">
        <v>154</v>
      </c>
      <c r="D586" s="86" t="s">
        <v>130</v>
      </c>
      <c r="E586" s="398">
        <v>0</v>
      </c>
      <c r="F586" s="389">
        <v>0</v>
      </c>
      <c r="G586" s="389">
        <v>0</v>
      </c>
      <c r="H586" s="18">
        <v>0</v>
      </c>
      <c r="I586" s="18">
        <v>0</v>
      </c>
      <c r="J586" s="19">
        <v>0</v>
      </c>
      <c r="K586" s="55">
        <v>0</v>
      </c>
      <c r="L586" s="17">
        <v>0</v>
      </c>
      <c r="M586" s="18">
        <v>0</v>
      </c>
      <c r="N586" s="19">
        <v>0</v>
      </c>
    </row>
    <row r="587" spans="1:53" ht="20.25" customHeight="1" x14ac:dyDescent="0.35">
      <c r="B587" s="592"/>
      <c r="C587" s="621"/>
      <c r="D587" s="90" t="s">
        <v>131</v>
      </c>
      <c r="E587" s="398">
        <v>0</v>
      </c>
      <c r="F587" s="389">
        <v>0</v>
      </c>
      <c r="G587" s="389">
        <v>0</v>
      </c>
      <c r="H587" s="18">
        <v>0</v>
      </c>
      <c r="I587" s="18">
        <v>0</v>
      </c>
      <c r="J587" s="19">
        <v>0</v>
      </c>
      <c r="K587" s="55">
        <v>0</v>
      </c>
      <c r="L587" s="17">
        <v>0</v>
      </c>
      <c r="M587" s="18">
        <v>0</v>
      </c>
      <c r="N587" s="19">
        <v>0</v>
      </c>
    </row>
    <row r="588" spans="1:53" ht="20.25" customHeight="1" x14ac:dyDescent="0.35">
      <c r="B588" s="592"/>
      <c r="C588" s="621"/>
      <c r="D588" s="90" t="s">
        <v>132</v>
      </c>
      <c r="E588" s="398">
        <v>1</v>
      </c>
      <c r="F588" s="389">
        <v>1</v>
      </c>
      <c r="G588" s="389">
        <v>1</v>
      </c>
      <c r="H588" s="18">
        <v>1</v>
      </c>
      <c r="I588" s="18">
        <v>1</v>
      </c>
      <c r="J588" s="19">
        <v>1</v>
      </c>
      <c r="K588" s="55">
        <v>1</v>
      </c>
      <c r="L588" s="17">
        <v>1</v>
      </c>
      <c r="M588" s="18">
        <v>1</v>
      </c>
      <c r="N588" s="19">
        <v>1</v>
      </c>
    </row>
    <row r="589" spans="1:53" ht="20.25" customHeight="1" x14ac:dyDescent="0.35">
      <c r="B589" s="592"/>
      <c r="C589" s="621"/>
      <c r="D589" s="90" t="s">
        <v>133</v>
      </c>
      <c r="E589" s="398">
        <v>0</v>
      </c>
      <c r="F589" s="389">
        <v>0</v>
      </c>
      <c r="G589" s="389">
        <v>0</v>
      </c>
      <c r="H589" s="18">
        <v>0</v>
      </c>
      <c r="I589" s="18">
        <v>0</v>
      </c>
      <c r="J589" s="19">
        <v>0</v>
      </c>
      <c r="K589" s="55">
        <v>0</v>
      </c>
      <c r="L589" s="17">
        <v>0</v>
      </c>
      <c r="M589" s="18">
        <v>0</v>
      </c>
      <c r="N589" s="19">
        <v>0</v>
      </c>
    </row>
    <row r="590" spans="1:53" ht="21.75" customHeight="1" thickBot="1" x14ac:dyDescent="0.4">
      <c r="B590" s="593"/>
      <c r="C590" s="616"/>
      <c r="D590" s="88" t="s">
        <v>134</v>
      </c>
      <c r="E590" s="429">
        <v>0</v>
      </c>
      <c r="F590" s="397">
        <v>0</v>
      </c>
      <c r="G590" s="397">
        <v>0</v>
      </c>
      <c r="H590" s="26">
        <v>0</v>
      </c>
      <c r="I590" s="26">
        <v>0</v>
      </c>
      <c r="J590" s="27">
        <v>0</v>
      </c>
      <c r="K590" s="83">
        <v>0</v>
      </c>
      <c r="L590" s="25">
        <v>0</v>
      </c>
      <c r="M590" s="26">
        <v>0</v>
      </c>
      <c r="N590" s="27">
        <v>0</v>
      </c>
    </row>
    <row r="591" spans="1:53" s="270" customFormat="1" ht="12" customHeight="1" thickBot="1" x14ac:dyDescent="0.4">
      <c r="A591" s="264"/>
      <c r="B591" s="266"/>
      <c r="C591" s="267"/>
      <c r="D591" s="267"/>
      <c r="E591" s="268"/>
      <c r="F591" s="268"/>
      <c r="G591" s="268"/>
      <c r="H591" s="268"/>
      <c r="I591" s="268"/>
      <c r="J591" s="268"/>
      <c r="K591" s="268"/>
      <c r="L591" s="269"/>
      <c r="M591" s="268"/>
      <c r="N591" s="268"/>
      <c r="O591" s="264"/>
      <c r="P591" s="264"/>
      <c r="Q591" s="264"/>
      <c r="R591" s="264"/>
      <c r="S591" s="264"/>
      <c r="T591" s="264"/>
      <c r="U591" s="264"/>
      <c r="V591" s="264"/>
      <c r="W591" s="264"/>
      <c r="X591" s="264"/>
      <c r="Y591" s="264"/>
      <c r="Z591" s="264"/>
      <c r="AA591" s="264"/>
      <c r="AB591" s="264"/>
      <c r="AC591" s="264"/>
      <c r="AD591" s="264"/>
      <c r="AE591" s="264"/>
      <c r="AF591" s="264"/>
      <c r="AG591" s="264"/>
      <c r="AH591" s="264"/>
      <c r="AI591" s="264"/>
      <c r="AJ591" s="264"/>
      <c r="AK591" s="264"/>
      <c r="AL591" s="264"/>
      <c r="AM591" s="264"/>
      <c r="AN591" s="264"/>
      <c r="AO591" s="264"/>
      <c r="AP591" s="264"/>
      <c r="AQ591" s="264"/>
      <c r="AR591" s="264"/>
      <c r="AS591" s="264"/>
      <c r="AT591" s="264"/>
      <c r="AU591" s="264"/>
      <c r="AV591" s="264"/>
      <c r="AW591" s="264"/>
      <c r="AX591" s="264"/>
      <c r="AY591" s="264"/>
      <c r="AZ591" s="264"/>
      <c r="BA591" s="264"/>
    </row>
    <row r="592" spans="1:53" ht="59.1" customHeight="1" thickBot="1" x14ac:dyDescent="0.55000000000000004">
      <c r="B592" s="205" t="s">
        <v>9</v>
      </c>
      <c r="C592" s="205" t="s">
        <v>51</v>
      </c>
      <c r="D592" s="208" t="s">
        <v>52</v>
      </c>
      <c r="E592" s="463" t="s">
        <v>192</v>
      </c>
      <c r="F592" s="7" t="s">
        <v>193</v>
      </c>
      <c r="G592" s="7" t="s">
        <v>194</v>
      </c>
      <c r="H592" s="7" t="s">
        <v>195</v>
      </c>
      <c r="I592" s="7" t="s">
        <v>196</v>
      </c>
      <c r="J592" s="8" t="s">
        <v>197</v>
      </c>
      <c r="K592" s="73" t="s">
        <v>23</v>
      </c>
      <c r="L592" s="75" t="s">
        <v>21</v>
      </c>
      <c r="M592" s="74" t="s">
        <v>22</v>
      </c>
      <c r="N592" s="8" t="s">
        <v>24</v>
      </c>
    </row>
    <row r="593" spans="2:14" ht="23.1" customHeight="1" thickBot="1" x14ac:dyDescent="0.4">
      <c r="B593" s="591" t="s">
        <v>236</v>
      </c>
      <c r="C593" s="116" t="s">
        <v>205</v>
      </c>
      <c r="D593" s="117" t="s">
        <v>204</v>
      </c>
      <c r="E593" s="495" t="e">
        <f>SUM(E594:E595)/0*100</f>
        <v>#DIV/0!</v>
      </c>
      <c r="F593" s="271" t="e">
        <f t="shared" ref="F593:N593" si="25">SUM(F594:F595)/0*100</f>
        <v>#DIV/0!</v>
      </c>
      <c r="G593" s="271" t="e">
        <f t="shared" si="25"/>
        <v>#DIV/0!</v>
      </c>
      <c r="H593" s="271" t="e">
        <f t="shared" si="25"/>
        <v>#DIV/0!</v>
      </c>
      <c r="I593" s="271" t="e">
        <f t="shared" si="25"/>
        <v>#DIV/0!</v>
      </c>
      <c r="J593" s="561" t="e">
        <f t="shared" si="25"/>
        <v>#DIV/0!</v>
      </c>
      <c r="K593" s="495" t="e">
        <f t="shared" si="25"/>
        <v>#DIV/0!</v>
      </c>
      <c r="L593" s="271" t="e">
        <f t="shared" si="25"/>
        <v>#DIV/0!</v>
      </c>
      <c r="M593" s="271" t="e">
        <f t="shared" si="25"/>
        <v>#DIV/0!</v>
      </c>
      <c r="N593" s="312" t="e">
        <f t="shared" si="25"/>
        <v>#DIV/0!</v>
      </c>
    </row>
    <row r="594" spans="2:14" ht="15" customHeight="1" x14ac:dyDescent="0.35">
      <c r="B594" s="592"/>
      <c r="C594" s="615" t="s">
        <v>2</v>
      </c>
      <c r="D594" s="76" t="s">
        <v>0</v>
      </c>
      <c r="E594" s="488">
        <v>0</v>
      </c>
      <c r="F594" s="393">
        <v>0</v>
      </c>
      <c r="G594" s="393">
        <v>0</v>
      </c>
      <c r="H594" s="393">
        <v>0</v>
      </c>
      <c r="I594" s="393">
        <v>0</v>
      </c>
      <c r="J594" s="398">
        <v>0</v>
      </c>
      <c r="K594" s="488">
        <v>0</v>
      </c>
      <c r="L594" s="393">
        <v>0</v>
      </c>
      <c r="M594" s="393">
        <v>0</v>
      </c>
      <c r="N594" s="563">
        <v>0</v>
      </c>
    </row>
    <row r="595" spans="2:14" ht="15.75" customHeight="1" thickBot="1" x14ac:dyDescent="0.4">
      <c r="B595" s="592"/>
      <c r="C595" s="616"/>
      <c r="D595" s="77" t="s">
        <v>1</v>
      </c>
      <c r="E595" s="492">
        <v>0</v>
      </c>
      <c r="F595" s="397">
        <v>0</v>
      </c>
      <c r="G595" s="397">
        <v>0</v>
      </c>
      <c r="H595" s="397">
        <v>0</v>
      </c>
      <c r="I595" s="397">
        <v>0</v>
      </c>
      <c r="J595" s="429">
        <v>0</v>
      </c>
      <c r="K595" s="492">
        <v>0</v>
      </c>
      <c r="L595" s="397">
        <v>0</v>
      </c>
      <c r="M595" s="397">
        <v>0</v>
      </c>
      <c r="N595" s="564">
        <v>0</v>
      </c>
    </row>
    <row r="596" spans="2:14" ht="15.75" customHeight="1" x14ac:dyDescent="0.35">
      <c r="B596" s="592"/>
      <c r="C596" s="615" t="s">
        <v>25</v>
      </c>
      <c r="D596" s="79" t="s">
        <v>10</v>
      </c>
      <c r="E596" s="488">
        <v>0</v>
      </c>
      <c r="F596" s="389">
        <v>0</v>
      </c>
      <c r="G596" s="389">
        <v>0</v>
      </c>
      <c r="H596" s="389">
        <v>0</v>
      </c>
      <c r="I596" s="389">
        <v>0</v>
      </c>
      <c r="J596" s="398">
        <v>0</v>
      </c>
      <c r="K596" s="488">
        <v>0</v>
      </c>
      <c r="L596" s="389">
        <v>0</v>
      </c>
      <c r="M596" s="389">
        <v>0</v>
      </c>
      <c r="N596" s="565">
        <v>0</v>
      </c>
    </row>
    <row r="597" spans="2:14" ht="15.75" customHeight="1" x14ac:dyDescent="0.35">
      <c r="B597" s="592"/>
      <c r="C597" s="617"/>
      <c r="D597" s="105" t="s">
        <v>11</v>
      </c>
      <c r="E597" s="488">
        <v>0</v>
      </c>
      <c r="F597" s="389">
        <v>0</v>
      </c>
      <c r="G597" s="389">
        <v>0</v>
      </c>
      <c r="H597" s="389">
        <v>0</v>
      </c>
      <c r="I597" s="389">
        <v>0</v>
      </c>
      <c r="J597" s="398">
        <v>0</v>
      </c>
      <c r="K597" s="488">
        <v>0</v>
      </c>
      <c r="L597" s="389">
        <v>0</v>
      </c>
      <c r="M597" s="389">
        <v>0</v>
      </c>
      <c r="N597" s="565">
        <v>0</v>
      </c>
    </row>
    <row r="598" spans="2:14" ht="15.75" customHeight="1" x14ac:dyDescent="0.35">
      <c r="B598" s="592"/>
      <c r="C598" s="617"/>
      <c r="D598" s="105" t="s">
        <v>12</v>
      </c>
      <c r="E598" s="488">
        <v>0</v>
      </c>
      <c r="F598" s="389">
        <v>0</v>
      </c>
      <c r="G598" s="389">
        <v>0</v>
      </c>
      <c r="H598" s="389">
        <v>0</v>
      </c>
      <c r="I598" s="389">
        <v>0</v>
      </c>
      <c r="J598" s="398">
        <v>0</v>
      </c>
      <c r="K598" s="488">
        <v>0</v>
      </c>
      <c r="L598" s="389">
        <v>0</v>
      </c>
      <c r="M598" s="389">
        <v>0</v>
      </c>
      <c r="N598" s="565">
        <v>0</v>
      </c>
    </row>
    <row r="599" spans="2:14" ht="15.75" customHeight="1" thickBot="1" x14ac:dyDescent="0.4">
      <c r="B599" s="592"/>
      <c r="C599" s="616"/>
      <c r="D599" s="108" t="s">
        <v>13</v>
      </c>
      <c r="E599" s="492">
        <v>0</v>
      </c>
      <c r="F599" s="397">
        <v>0</v>
      </c>
      <c r="G599" s="397">
        <v>0</v>
      </c>
      <c r="H599" s="397">
        <v>0</v>
      </c>
      <c r="I599" s="397">
        <v>0</v>
      </c>
      <c r="J599" s="429">
        <v>0</v>
      </c>
      <c r="K599" s="492">
        <v>0</v>
      </c>
      <c r="L599" s="397">
        <v>0</v>
      </c>
      <c r="M599" s="397">
        <v>0</v>
      </c>
      <c r="N599" s="564">
        <v>0</v>
      </c>
    </row>
    <row r="600" spans="2:14" x14ac:dyDescent="0.35">
      <c r="B600" s="592"/>
      <c r="C600" s="615" t="s">
        <v>26</v>
      </c>
      <c r="D600" s="84" t="s">
        <v>7</v>
      </c>
      <c r="E600" s="488">
        <v>0</v>
      </c>
      <c r="F600" s="389">
        <v>0</v>
      </c>
      <c r="G600" s="389">
        <v>0</v>
      </c>
      <c r="H600" s="389">
        <v>0</v>
      </c>
      <c r="I600" s="389">
        <v>0</v>
      </c>
      <c r="J600" s="398">
        <v>0</v>
      </c>
      <c r="K600" s="488">
        <v>0</v>
      </c>
      <c r="L600" s="389">
        <v>0</v>
      </c>
      <c r="M600" s="389">
        <v>0</v>
      </c>
      <c r="N600" s="565">
        <v>0</v>
      </c>
    </row>
    <row r="601" spans="2:14" ht="16.5" customHeight="1" thickBot="1" x14ac:dyDescent="0.4">
      <c r="B601" s="592"/>
      <c r="C601" s="616"/>
      <c r="D601" s="85" t="s">
        <v>8</v>
      </c>
      <c r="E601" s="492">
        <v>0</v>
      </c>
      <c r="F601" s="397">
        <v>0</v>
      </c>
      <c r="G601" s="397">
        <v>0</v>
      </c>
      <c r="H601" s="397">
        <v>0</v>
      </c>
      <c r="I601" s="397">
        <v>0</v>
      </c>
      <c r="J601" s="429">
        <v>0</v>
      </c>
      <c r="K601" s="492">
        <v>0</v>
      </c>
      <c r="L601" s="397">
        <v>0</v>
      </c>
      <c r="M601" s="397">
        <v>0</v>
      </c>
      <c r="N601" s="564">
        <v>0</v>
      </c>
    </row>
    <row r="602" spans="2:14" ht="16.5" customHeight="1" x14ac:dyDescent="0.35">
      <c r="B602" s="592"/>
      <c r="C602" s="618" t="s">
        <v>123</v>
      </c>
      <c r="D602" s="176" t="s">
        <v>29</v>
      </c>
      <c r="E602" s="488">
        <v>0</v>
      </c>
      <c r="F602" s="389">
        <v>0</v>
      </c>
      <c r="G602" s="389">
        <v>0</v>
      </c>
      <c r="H602" s="389">
        <v>0</v>
      </c>
      <c r="I602" s="389">
        <v>0</v>
      </c>
      <c r="J602" s="398">
        <v>0</v>
      </c>
      <c r="K602" s="488">
        <v>0</v>
      </c>
      <c r="L602" s="389">
        <v>0</v>
      </c>
      <c r="M602" s="389">
        <v>0</v>
      </c>
      <c r="N602" s="565">
        <v>0</v>
      </c>
    </row>
    <row r="603" spans="2:14" ht="20.25" customHeight="1" thickBot="1" x14ac:dyDescent="0.4">
      <c r="B603" s="592"/>
      <c r="C603" s="619"/>
      <c r="D603" s="108" t="s">
        <v>30</v>
      </c>
      <c r="E603" s="492">
        <v>0</v>
      </c>
      <c r="F603" s="397">
        <v>0</v>
      </c>
      <c r="G603" s="397">
        <v>0</v>
      </c>
      <c r="H603" s="397">
        <v>0</v>
      </c>
      <c r="I603" s="397">
        <v>0</v>
      </c>
      <c r="J603" s="429">
        <v>0</v>
      </c>
      <c r="K603" s="492">
        <v>0</v>
      </c>
      <c r="L603" s="397">
        <v>0</v>
      </c>
      <c r="M603" s="397">
        <v>0</v>
      </c>
      <c r="N603" s="564">
        <v>0</v>
      </c>
    </row>
    <row r="604" spans="2:14" ht="16.5" customHeight="1" x14ac:dyDescent="0.35">
      <c r="B604" s="592"/>
      <c r="C604" s="620" t="s">
        <v>139</v>
      </c>
      <c r="D604" s="186" t="s">
        <v>140</v>
      </c>
      <c r="E604" s="488">
        <v>0</v>
      </c>
      <c r="F604" s="389">
        <v>0</v>
      </c>
      <c r="G604" s="389">
        <v>0</v>
      </c>
      <c r="H604" s="389">
        <v>0</v>
      </c>
      <c r="I604" s="389">
        <v>0</v>
      </c>
      <c r="J604" s="398">
        <v>0</v>
      </c>
      <c r="K604" s="488">
        <v>0</v>
      </c>
      <c r="L604" s="389">
        <v>0</v>
      </c>
      <c r="M604" s="389">
        <v>0</v>
      </c>
      <c r="N604" s="565">
        <v>0</v>
      </c>
    </row>
    <row r="605" spans="2:14" ht="15" customHeight="1" x14ac:dyDescent="0.35">
      <c r="B605" s="592"/>
      <c r="C605" s="621"/>
      <c r="D605" s="187" t="s">
        <v>141</v>
      </c>
      <c r="E605" s="488">
        <v>0</v>
      </c>
      <c r="F605" s="389">
        <v>0</v>
      </c>
      <c r="G605" s="389">
        <v>0</v>
      </c>
      <c r="H605" s="389">
        <v>0</v>
      </c>
      <c r="I605" s="389">
        <v>0</v>
      </c>
      <c r="J605" s="398">
        <v>0</v>
      </c>
      <c r="K605" s="488">
        <v>0</v>
      </c>
      <c r="L605" s="389">
        <v>0</v>
      </c>
      <c r="M605" s="389">
        <v>0</v>
      </c>
      <c r="N605" s="565">
        <v>0</v>
      </c>
    </row>
    <row r="606" spans="2:14" ht="13.9" thickBot="1" x14ac:dyDescent="0.4">
      <c r="B606" s="592"/>
      <c r="C606" s="622"/>
      <c r="D606" s="108" t="s">
        <v>57</v>
      </c>
      <c r="E606" s="492">
        <v>0</v>
      </c>
      <c r="F606" s="397">
        <v>0</v>
      </c>
      <c r="G606" s="397">
        <v>0</v>
      </c>
      <c r="H606" s="397">
        <v>0</v>
      </c>
      <c r="I606" s="397">
        <v>0</v>
      </c>
      <c r="J606" s="429">
        <v>0</v>
      </c>
      <c r="K606" s="492">
        <v>0</v>
      </c>
      <c r="L606" s="397">
        <v>0</v>
      </c>
      <c r="M606" s="397">
        <v>0</v>
      </c>
      <c r="N606" s="564">
        <v>0</v>
      </c>
    </row>
    <row r="607" spans="2:14" ht="15.75" customHeight="1" x14ac:dyDescent="0.35">
      <c r="B607" s="592"/>
      <c r="C607" s="615" t="s">
        <v>142</v>
      </c>
      <c r="D607" s="86" t="s">
        <v>143</v>
      </c>
      <c r="E607" s="488">
        <v>0</v>
      </c>
      <c r="F607" s="389">
        <v>0</v>
      </c>
      <c r="G607" s="389">
        <v>0</v>
      </c>
      <c r="H607" s="389">
        <v>0</v>
      </c>
      <c r="I607" s="389">
        <v>0</v>
      </c>
      <c r="J607" s="398">
        <v>0</v>
      </c>
      <c r="K607" s="488">
        <v>0</v>
      </c>
      <c r="L607" s="389">
        <v>0</v>
      </c>
      <c r="M607" s="389">
        <v>0</v>
      </c>
      <c r="N607" s="565">
        <v>0</v>
      </c>
    </row>
    <row r="608" spans="2:14" ht="19.5" customHeight="1" x14ac:dyDescent="0.35">
      <c r="B608" s="592"/>
      <c r="C608" s="621"/>
      <c r="D608" s="90" t="s">
        <v>144</v>
      </c>
      <c r="E608" s="488">
        <v>0</v>
      </c>
      <c r="F608" s="389">
        <v>0</v>
      </c>
      <c r="G608" s="389">
        <v>0</v>
      </c>
      <c r="H608" s="389">
        <v>0</v>
      </c>
      <c r="I608" s="389">
        <v>0</v>
      </c>
      <c r="J608" s="398">
        <v>0</v>
      </c>
      <c r="K608" s="488">
        <v>0</v>
      </c>
      <c r="L608" s="389">
        <v>0</v>
      </c>
      <c r="M608" s="389">
        <v>0</v>
      </c>
      <c r="N608" s="565">
        <v>0</v>
      </c>
    </row>
    <row r="609" spans="2:14" ht="20.25" customHeight="1" x14ac:dyDescent="0.35">
      <c r="B609" s="592"/>
      <c r="C609" s="621"/>
      <c r="D609" s="90" t="s">
        <v>145</v>
      </c>
      <c r="E609" s="488">
        <v>0</v>
      </c>
      <c r="F609" s="389">
        <v>0</v>
      </c>
      <c r="G609" s="389">
        <v>0</v>
      </c>
      <c r="H609" s="389">
        <v>0</v>
      </c>
      <c r="I609" s="389">
        <v>0</v>
      </c>
      <c r="J609" s="398">
        <v>0</v>
      </c>
      <c r="K609" s="488">
        <v>0</v>
      </c>
      <c r="L609" s="389">
        <v>0</v>
      </c>
      <c r="M609" s="389">
        <v>0</v>
      </c>
      <c r="N609" s="565">
        <v>0</v>
      </c>
    </row>
    <row r="610" spans="2:14" ht="18.75" customHeight="1" x14ac:dyDescent="0.35">
      <c r="B610" s="592"/>
      <c r="C610" s="621"/>
      <c r="D610" s="90" t="s">
        <v>57</v>
      </c>
      <c r="E610" s="488">
        <v>0</v>
      </c>
      <c r="F610" s="389">
        <v>0</v>
      </c>
      <c r="G610" s="389">
        <v>0</v>
      </c>
      <c r="H610" s="389">
        <v>0</v>
      </c>
      <c r="I610" s="389">
        <v>0</v>
      </c>
      <c r="J610" s="398">
        <v>0</v>
      </c>
      <c r="K610" s="488">
        <v>0</v>
      </c>
      <c r="L610" s="389">
        <v>0</v>
      </c>
      <c r="M610" s="389">
        <v>0</v>
      </c>
      <c r="N610" s="565">
        <v>0</v>
      </c>
    </row>
    <row r="611" spans="2:14" ht="16.5" customHeight="1" thickBot="1" x14ac:dyDescent="0.4">
      <c r="B611" s="592"/>
      <c r="C611" s="616"/>
      <c r="D611" s="88" t="s">
        <v>146</v>
      </c>
      <c r="E611" s="492">
        <v>0</v>
      </c>
      <c r="F611" s="397">
        <v>0</v>
      </c>
      <c r="G611" s="397">
        <v>0</v>
      </c>
      <c r="H611" s="397">
        <v>0</v>
      </c>
      <c r="I611" s="397">
        <v>0</v>
      </c>
      <c r="J611" s="429">
        <v>0</v>
      </c>
      <c r="K611" s="492">
        <v>0</v>
      </c>
      <c r="L611" s="397">
        <v>0</v>
      </c>
      <c r="M611" s="397">
        <v>0</v>
      </c>
      <c r="N611" s="564">
        <v>0</v>
      </c>
    </row>
    <row r="612" spans="2:14" x14ac:dyDescent="0.35">
      <c r="B612" s="592"/>
      <c r="C612" s="615" t="s">
        <v>135</v>
      </c>
      <c r="D612" s="90" t="s">
        <v>126</v>
      </c>
      <c r="E612" s="488">
        <v>0</v>
      </c>
      <c r="F612" s="389">
        <v>0</v>
      </c>
      <c r="G612" s="389">
        <v>0</v>
      </c>
      <c r="H612" s="389">
        <v>0</v>
      </c>
      <c r="I612" s="389">
        <v>0</v>
      </c>
      <c r="J612" s="398">
        <v>0</v>
      </c>
      <c r="K612" s="488">
        <v>0</v>
      </c>
      <c r="L612" s="389">
        <v>0</v>
      </c>
      <c r="M612" s="389">
        <v>0</v>
      </c>
      <c r="N612" s="565">
        <v>0</v>
      </c>
    </row>
    <row r="613" spans="2:14" x14ac:dyDescent="0.35">
      <c r="B613" s="592"/>
      <c r="C613" s="617"/>
      <c r="D613" s="90" t="s">
        <v>127</v>
      </c>
      <c r="E613" s="488">
        <v>0</v>
      </c>
      <c r="F613" s="389">
        <v>0</v>
      </c>
      <c r="G613" s="389">
        <v>0</v>
      </c>
      <c r="H613" s="389">
        <v>0</v>
      </c>
      <c r="I613" s="389">
        <v>0</v>
      </c>
      <c r="J613" s="398">
        <v>0</v>
      </c>
      <c r="K613" s="488">
        <v>0</v>
      </c>
      <c r="L613" s="389">
        <v>0</v>
      </c>
      <c r="M613" s="389">
        <v>0</v>
      </c>
      <c r="N613" s="565">
        <v>0</v>
      </c>
    </row>
    <row r="614" spans="2:14" ht="15.75" customHeight="1" thickBot="1" x14ac:dyDescent="0.4">
      <c r="B614" s="592"/>
      <c r="C614" s="619"/>
      <c r="D614" s="88" t="s">
        <v>128</v>
      </c>
      <c r="E614" s="492">
        <v>0</v>
      </c>
      <c r="F614" s="397">
        <v>0</v>
      </c>
      <c r="G614" s="397">
        <v>0</v>
      </c>
      <c r="H614" s="397">
        <v>0</v>
      </c>
      <c r="I614" s="397">
        <v>0</v>
      </c>
      <c r="J614" s="429">
        <v>0</v>
      </c>
      <c r="K614" s="492">
        <v>0</v>
      </c>
      <c r="L614" s="397">
        <v>0</v>
      </c>
      <c r="M614" s="397">
        <v>0</v>
      </c>
      <c r="N614" s="564">
        <v>0</v>
      </c>
    </row>
    <row r="615" spans="2:14" ht="20.25" customHeight="1" x14ac:dyDescent="0.35">
      <c r="B615" s="592"/>
      <c r="C615" s="620" t="s">
        <v>150</v>
      </c>
      <c r="D615" s="89" t="s">
        <v>148</v>
      </c>
      <c r="E615" s="488">
        <v>0</v>
      </c>
      <c r="F615" s="389">
        <v>0</v>
      </c>
      <c r="G615" s="389">
        <v>0</v>
      </c>
      <c r="H615" s="389">
        <v>0</v>
      </c>
      <c r="I615" s="389">
        <v>0</v>
      </c>
      <c r="J615" s="398">
        <v>0</v>
      </c>
      <c r="K615" s="488">
        <v>0</v>
      </c>
      <c r="L615" s="389">
        <v>0</v>
      </c>
      <c r="M615" s="389">
        <v>0</v>
      </c>
      <c r="N615" s="565">
        <v>0</v>
      </c>
    </row>
    <row r="616" spans="2:14" ht="20.25" customHeight="1" thickBot="1" x14ac:dyDescent="0.4">
      <c r="B616" s="592"/>
      <c r="C616" s="622"/>
      <c r="D616" s="88" t="s">
        <v>149</v>
      </c>
      <c r="E616" s="492">
        <v>0</v>
      </c>
      <c r="F616" s="397">
        <v>0</v>
      </c>
      <c r="G616" s="397">
        <v>0</v>
      </c>
      <c r="H616" s="397">
        <v>0</v>
      </c>
      <c r="I616" s="397">
        <v>0</v>
      </c>
      <c r="J616" s="429">
        <v>0</v>
      </c>
      <c r="K616" s="492">
        <v>0</v>
      </c>
      <c r="L616" s="397">
        <v>0</v>
      </c>
      <c r="M616" s="397">
        <v>0</v>
      </c>
      <c r="N616" s="564">
        <v>0</v>
      </c>
    </row>
    <row r="617" spans="2:14" ht="23.25" customHeight="1" x14ac:dyDescent="0.35">
      <c r="B617" s="592"/>
      <c r="C617" s="620" t="s">
        <v>151</v>
      </c>
      <c r="D617" s="89" t="s">
        <v>29</v>
      </c>
      <c r="E617" s="488">
        <v>0</v>
      </c>
      <c r="F617" s="389">
        <v>0</v>
      </c>
      <c r="G617" s="389">
        <v>0</v>
      </c>
      <c r="H617" s="389">
        <v>0</v>
      </c>
      <c r="I617" s="389">
        <v>0</v>
      </c>
      <c r="J617" s="398">
        <v>0</v>
      </c>
      <c r="K617" s="488">
        <v>0</v>
      </c>
      <c r="L617" s="389">
        <v>0</v>
      </c>
      <c r="M617" s="389">
        <v>0</v>
      </c>
      <c r="N617" s="565">
        <v>0</v>
      </c>
    </row>
    <row r="618" spans="2:14" ht="21.75" customHeight="1" thickBot="1" x14ac:dyDescent="0.4">
      <c r="B618" s="592"/>
      <c r="C618" s="622"/>
      <c r="D618" s="88" t="s">
        <v>30</v>
      </c>
      <c r="E618" s="492">
        <v>0</v>
      </c>
      <c r="F618" s="397">
        <v>0</v>
      </c>
      <c r="G618" s="397">
        <v>0</v>
      </c>
      <c r="H618" s="397">
        <v>0</v>
      </c>
      <c r="I618" s="397">
        <v>0</v>
      </c>
      <c r="J618" s="429">
        <v>0</v>
      </c>
      <c r="K618" s="492">
        <v>0</v>
      </c>
      <c r="L618" s="397">
        <v>0</v>
      </c>
      <c r="M618" s="397">
        <v>0</v>
      </c>
      <c r="N618" s="564">
        <v>0</v>
      </c>
    </row>
    <row r="619" spans="2:14" ht="20.25" customHeight="1" x14ac:dyDescent="0.35">
      <c r="B619" s="592"/>
      <c r="C619" s="620" t="s">
        <v>181</v>
      </c>
      <c r="D619" s="191">
        <v>3</v>
      </c>
      <c r="E619" s="488">
        <v>0</v>
      </c>
      <c r="F619" s="389">
        <v>0</v>
      </c>
      <c r="G619" s="389">
        <v>0</v>
      </c>
      <c r="H619" s="389">
        <v>0</v>
      </c>
      <c r="I619" s="389">
        <v>0</v>
      </c>
      <c r="J619" s="398">
        <v>0</v>
      </c>
      <c r="K619" s="488">
        <v>0</v>
      </c>
      <c r="L619" s="389">
        <v>0</v>
      </c>
      <c r="M619" s="389">
        <v>0</v>
      </c>
      <c r="N619" s="565">
        <v>0</v>
      </c>
    </row>
    <row r="620" spans="2:14" ht="19.5" customHeight="1" x14ac:dyDescent="0.35">
      <c r="B620" s="592"/>
      <c r="C620" s="621"/>
      <c r="D620" s="192">
        <v>4</v>
      </c>
      <c r="E620" s="488">
        <v>0</v>
      </c>
      <c r="F620" s="389">
        <v>0</v>
      </c>
      <c r="G620" s="389">
        <v>0</v>
      </c>
      <c r="H620" s="389">
        <v>0</v>
      </c>
      <c r="I620" s="389">
        <v>0</v>
      </c>
      <c r="J620" s="398">
        <v>0</v>
      </c>
      <c r="K620" s="488">
        <v>0</v>
      </c>
      <c r="L620" s="389">
        <v>0</v>
      </c>
      <c r="M620" s="389">
        <v>0</v>
      </c>
      <c r="N620" s="565">
        <v>0</v>
      </c>
    </row>
    <row r="621" spans="2:14" ht="19.5" customHeight="1" x14ac:dyDescent="0.35">
      <c r="B621" s="592"/>
      <c r="C621" s="621"/>
      <c r="D621" s="192">
        <v>5</v>
      </c>
      <c r="E621" s="488">
        <v>0</v>
      </c>
      <c r="F621" s="389">
        <v>0</v>
      </c>
      <c r="G621" s="389">
        <v>0</v>
      </c>
      <c r="H621" s="389">
        <v>0</v>
      </c>
      <c r="I621" s="389">
        <v>0</v>
      </c>
      <c r="J621" s="398">
        <v>0</v>
      </c>
      <c r="K621" s="488">
        <v>0</v>
      </c>
      <c r="L621" s="389">
        <v>0</v>
      </c>
      <c r="M621" s="389">
        <v>0</v>
      </c>
      <c r="N621" s="565">
        <v>0</v>
      </c>
    </row>
    <row r="622" spans="2:14" ht="19.5" customHeight="1" x14ac:dyDescent="0.35">
      <c r="B622" s="592"/>
      <c r="C622" s="621"/>
      <c r="D622" s="193">
        <v>6</v>
      </c>
      <c r="E622" s="488">
        <v>0</v>
      </c>
      <c r="F622" s="389">
        <v>0</v>
      </c>
      <c r="G622" s="389">
        <v>0</v>
      </c>
      <c r="H622" s="389">
        <v>0</v>
      </c>
      <c r="I622" s="389">
        <v>0</v>
      </c>
      <c r="J622" s="398">
        <v>0</v>
      </c>
      <c r="K622" s="488">
        <v>0</v>
      </c>
      <c r="L622" s="389">
        <v>0</v>
      </c>
      <c r="M622" s="389">
        <v>0</v>
      </c>
      <c r="N622" s="565">
        <v>0</v>
      </c>
    </row>
    <row r="623" spans="2:14" ht="15.75" customHeight="1" thickBot="1" x14ac:dyDescent="0.4">
      <c r="B623" s="592"/>
      <c r="C623" s="622"/>
      <c r="D623" s="187">
        <v>7</v>
      </c>
      <c r="E623" s="492">
        <v>0</v>
      </c>
      <c r="F623" s="397">
        <v>0</v>
      </c>
      <c r="G623" s="397">
        <v>0</v>
      </c>
      <c r="H623" s="397">
        <v>0</v>
      </c>
      <c r="I623" s="397">
        <v>0</v>
      </c>
      <c r="J623" s="429">
        <v>0</v>
      </c>
      <c r="K623" s="492">
        <v>0</v>
      </c>
      <c r="L623" s="397">
        <v>0</v>
      </c>
      <c r="M623" s="397">
        <v>0</v>
      </c>
      <c r="N623" s="564">
        <v>0</v>
      </c>
    </row>
    <row r="624" spans="2:14" ht="15.75" customHeight="1" x14ac:dyDescent="0.35">
      <c r="B624" s="592"/>
      <c r="C624" s="615" t="s">
        <v>152</v>
      </c>
      <c r="D624" s="86" t="s">
        <v>130</v>
      </c>
      <c r="E624" s="488">
        <v>0</v>
      </c>
      <c r="F624" s="389">
        <v>0</v>
      </c>
      <c r="G624" s="389">
        <v>0</v>
      </c>
      <c r="H624" s="389">
        <v>0</v>
      </c>
      <c r="I624" s="389">
        <v>0</v>
      </c>
      <c r="J624" s="398">
        <v>0</v>
      </c>
      <c r="K624" s="488">
        <v>0</v>
      </c>
      <c r="L624" s="389">
        <v>0</v>
      </c>
      <c r="M624" s="389">
        <v>0</v>
      </c>
      <c r="N624" s="565">
        <v>0</v>
      </c>
    </row>
    <row r="625" spans="1:53" ht="20.25" customHeight="1" x14ac:dyDescent="0.35">
      <c r="B625" s="592"/>
      <c r="C625" s="621"/>
      <c r="D625" s="90" t="s">
        <v>131</v>
      </c>
      <c r="E625" s="488">
        <v>0</v>
      </c>
      <c r="F625" s="389">
        <v>0</v>
      </c>
      <c r="G625" s="389">
        <v>0</v>
      </c>
      <c r="H625" s="389">
        <v>0</v>
      </c>
      <c r="I625" s="389">
        <v>0</v>
      </c>
      <c r="J625" s="398">
        <v>0</v>
      </c>
      <c r="K625" s="488">
        <v>0</v>
      </c>
      <c r="L625" s="389">
        <v>0</v>
      </c>
      <c r="M625" s="389">
        <v>0</v>
      </c>
      <c r="N625" s="565">
        <v>0</v>
      </c>
    </row>
    <row r="626" spans="1:53" ht="20.25" customHeight="1" x14ac:dyDescent="0.35">
      <c r="B626" s="592"/>
      <c r="C626" s="621"/>
      <c r="D626" s="90" t="s">
        <v>132</v>
      </c>
      <c r="E626" s="488">
        <v>0</v>
      </c>
      <c r="F626" s="389">
        <v>0</v>
      </c>
      <c r="G626" s="389">
        <v>0</v>
      </c>
      <c r="H626" s="389">
        <v>0</v>
      </c>
      <c r="I626" s="389">
        <v>0</v>
      </c>
      <c r="J626" s="398">
        <v>0</v>
      </c>
      <c r="K626" s="488">
        <v>0</v>
      </c>
      <c r="L626" s="389">
        <v>0</v>
      </c>
      <c r="M626" s="389">
        <v>0</v>
      </c>
      <c r="N626" s="565">
        <v>0</v>
      </c>
    </row>
    <row r="627" spans="1:53" ht="20.25" customHeight="1" x14ac:dyDescent="0.35">
      <c r="B627" s="592"/>
      <c r="C627" s="621"/>
      <c r="D627" s="90" t="s">
        <v>133</v>
      </c>
      <c r="E627" s="488">
        <v>0</v>
      </c>
      <c r="F627" s="389">
        <v>0</v>
      </c>
      <c r="G627" s="389">
        <v>0</v>
      </c>
      <c r="H627" s="389">
        <v>0</v>
      </c>
      <c r="I627" s="389">
        <v>0</v>
      </c>
      <c r="J627" s="398">
        <v>0</v>
      </c>
      <c r="K627" s="488">
        <v>0</v>
      </c>
      <c r="L627" s="389">
        <v>0</v>
      </c>
      <c r="M627" s="389">
        <v>0</v>
      </c>
      <c r="N627" s="565">
        <v>0</v>
      </c>
    </row>
    <row r="628" spans="1:53" ht="23.25" customHeight="1" thickBot="1" x14ac:dyDescent="0.4">
      <c r="B628" s="593"/>
      <c r="C628" s="616"/>
      <c r="D628" s="88" t="s">
        <v>134</v>
      </c>
      <c r="E628" s="492">
        <v>0</v>
      </c>
      <c r="F628" s="397">
        <v>0</v>
      </c>
      <c r="G628" s="397">
        <v>0</v>
      </c>
      <c r="H628" s="397">
        <v>0</v>
      </c>
      <c r="I628" s="397">
        <v>0</v>
      </c>
      <c r="J628" s="429">
        <v>0</v>
      </c>
      <c r="K628" s="492">
        <v>0</v>
      </c>
      <c r="L628" s="397">
        <v>0</v>
      </c>
      <c r="M628" s="397">
        <v>0</v>
      </c>
      <c r="N628" s="564">
        <v>0</v>
      </c>
    </row>
    <row r="629" spans="1:53" s="270" customFormat="1" ht="12" customHeight="1" thickBot="1" x14ac:dyDescent="0.4">
      <c r="A629" s="264"/>
      <c r="B629" s="266"/>
      <c r="C629" s="267"/>
      <c r="D629" s="267"/>
      <c r="E629" s="268"/>
      <c r="F629" s="268"/>
      <c r="G629" s="268"/>
      <c r="H629" s="268"/>
      <c r="I629" s="268"/>
      <c r="J629" s="268"/>
      <c r="K629" s="268"/>
      <c r="L629" s="269"/>
      <c r="M629" s="268"/>
      <c r="N629" s="268"/>
      <c r="O629" s="264"/>
      <c r="P629" s="264"/>
      <c r="Q629" s="264"/>
      <c r="R629" s="264"/>
      <c r="S629" s="264"/>
      <c r="T629" s="264"/>
      <c r="U629" s="264"/>
      <c r="V629" s="264"/>
      <c r="W629" s="264"/>
      <c r="X629" s="264"/>
      <c r="Y629" s="264"/>
      <c r="Z629" s="264"/>
      <c r="AA629" s="264"/>
      <c r="AB629" s="264"/>
      <c r="AC629" s="264"/>
      <c r="AD629" s="264"/>
      <c r="AE629" s="264"/>
      <c r="AF629" s="264"/>
      <c r="AG629" s="264"/>
      <c r="AH629" s="264"/>
      <c r="AI629" s="264"/>
      <c r="AJ629" s="264"/>
      <c r="AK629" s="264"/>
      <c r="AL629" s="264"/>
      <c r="AM629" s="264"/>
      <c r="AN629" s="264"/>
      <c r="AO629" s="264"/>
      <c r="AP629" s="264"/>
      <c r="AQ629" s="264"/>
      <c r="AR629" s="264"/>
      <c r="AS629" s="264"/>
      <c r="AT629" s="264"/>
      <c r="AU629" s="264"/>
      <c r="AV629" s="264"/>
      <c r="AW629" s="264"/>
      <c r="AX629" s="264"/>
      <c r="AY629" s="264"/>
      <c r="AZ629" s="264"/>
      <c r="BA629" s="264"/>
    </row>
    <row r="630" spans="1:53" ht="57.6" customHeight="1" thickBot="1" x14ac:dyDescent="0.55000000000000004">
      <c r="B630" s="205" t="s">
        <v>9</v>
      </c>
      <c r="C630" s="205" t="s">
        <v>51</v>
      </c>
      <c r="D630" s="208" t="s">
        <v>52</v>
      </c>
      <c r="E630" s="463" t="s">
        <v>192</v>
      </c>
      <c r="F630" s="7" t="s">
        <v>193</v>
      </c>
      <c r="G630" s="7" t="s">
        <v>194</v>
      </c>
      <c r="H630" s="7" t="s">
        <v>195</v>
      </c>
      <c r="I630" s="7" t="s">
        <v>196</v>
      </c>
      <c r="J630" s="8" t="s">
        <v>197</v>
      </c>
      <c r="K630" s="73" t="s">
        <v>23</v>
      </c>
      <c r="L630" s="75" t="s">
        <v>21</v>
      </c>
      <c r="M630" s="74" t="s">
        <v>22</v>
      </c>
      <c r="N630" s="8" t="s">
        <v>24</v>
      </c>
    </row>
    <row r="631" spans="1:53" ht="21.6" customHeight="1" thickBot="1" x14ac:dyDescent="0.4">
      <c r="B631" s="591" t="s">
        <v>237</v>
      </c>
      <c r="C631" s="116" t="s">
        <v>205</v>
      </c>
      <c r="D631" s="117" t="s">
        <v>204</v>
      </c>
      <c r="E631" s="495" t="e">
        <f>SUM(E632:E633)/0*100</f>
        <v>#DIV/0!</v>
      </c>
      <c r="F631" s="271" t="e">
        <f t="shared" ref="F631:N631" si="26">SUM(F632:F633)/0*100</f>
        <v>#DIV/0!</v>
      </c>
      <c r="G631" s="271" t="e">
        <f t="shared" si="26"/>
        <v>#DIV/0!</v>
      </c>
      <c r="H631" s="271" t="e">
        <f t="shared" si="26"/>
        <v>#DIV/0!</v>
      </c>
      <c r="I631" s="271" t="e">
        <f t="shared" si="26"/>
        <v>#DIV/0!</v>
      </c>
      <c r="J631" s="561" t="e">
        <f t="shared" si="26"/>
        <v>#DIV/0!</v>
      </c>
      <c r="K631" s="495" t="e">
        <f t="shared" si="26"/>
        <v>#DIV/0!</v>
      </c>
      <c r="L631" s="271" t="e">
        <f t="shared" si="26"/>
        <v>#DIV/0!</v>
      </c>
      <c r="M631" s="271" t="e">
        <f t="shared" si="26"/>
        <v>#DIV/0!</v>
      </c>
      <c r="N631" s="312" t="e">
        <f t="shared" si="26"/>
        <v>#DIV/0!</v>
      </c>
    </row>
    <row r="632" spans="1:53" ht="15" customHeight="1" x14ac:dyDescent="0.35">
      <c r="B632" s="592"/>
      <c r="C632" s="615" t="s">
        <v>156</v>
      </c>
      <c r="D632" s="195" t="s">
        <v>251</v>
      </c>
      <c r="E632" s="388">
        <v>0</v>
      </c>
      <c r="F632" s="389">
        <v>0</v>
      </c>
      <c r="G632" s="389">
        <v>0</v>
      </c>
      <c r="H632" s="389">
        <v>0</v>
      </c>
      <c r="I632" s="389">
        <v>0</v>
      </c>
      <c r="J632" s="19">
        <v>0</v>
      </c>
      <c r="K632" s="388">
        <v>0</v>
      </c>
      <c r="L632" s="389">
        <v>0</v>
      </c>
      <c r="M632" s="389">
        <v>0</v>
      </c>
      <c r="N632" s="19">
        <v>0</v>
      </c>
    </row>
    <row r="633" spans="1:53" ht="15.75" customHeight="1" thickBot="1" x14ac:dyDescent="0.4">
      <c r="B633" s="592"/>
      <c r="C633" s="616"/>
      <c r="D633" s="77" t="s">
        <v>252</v>
      </c>
      <c r="E633" s="390">
        <v>0</v>
      </c>
      <c r="F633" s="391">
        <v>0</v>
      </c>
      <c r="G633" s="391">
        <v>0</v>
      </c>
      <c r="H633" s="391">
        <v>0</v>
      </c>
      <c r="I633" s="391">
        <v>0</v>
      </c>
      <c r="J633" s="61">
        <v>0</v>
      </c>
      <c r="K633" s="390">
        <v>0</v>
      </c>
      <c r="L633" s="391">
        <v>0</v>
      </c>
      <c r="M633" s="391">
        <v>0</v>
      </c>
      <c r="N633" s="61">
        <v>0</v>
      </c>
    </row>
    <row r="634" spans="1:53" ht="24" customHeight="1" x14ac:dyDescent="0.35">
      <c r="B634" s="592"/>
      <c r="C634" s="615" t="s">
        <v>157</v>
      </c>
      <c r="D634" s="84" t="s">
        <v>7</v>
      </c>
      <c r="E634" s="392">
        <v>0</v>
      </c>
      <c r="F634" s="393">
        <v>0</v>
      </c>
      <c r="G634" s="393">
        <v>0</v>
      </c>
      <c r="H634" s="393">
        <v>0</v>
      </c>
      <c r="I634" s="393">
        <v>0</v>
      </c>
      <c r="J634" s="32">
        <v>0</v>
      </c>
      <c r="K634" s="392">
        <v>0</v>
      </c>
      <c r="L634" s="393">
        <v>0</v>
      </c>
      <c r="M634" s="393">
        <v>0</v>
      </c>
      <c r="N634" s="32">
        <v>0</v>
      </c>
    </row>
    <row r="635" spans="1:53" ht="27.75" customHeight="1" thickBot="1" x14ac:dyDescent="0.4">
      <c r="B635" s="592"/>
      <c r="C635" s="616"/>
      <c r="D635" s="85" t="s">
        <v>8</v>
      </c>
      <c r="E635" s="396">
        <v>0</v>
      </c>
      <c r="F635" s="397">
        <v>0</v>
      </c>
      <c r="G635" s="397">
        <v>0</v>
      </c>
      <c r="H635" s="397">
        <v>0</v>
      </c>
      <c r="I635" s="397">
        <v>0</v>
      </c>
      <c r="J635" s="27">
        <v>0</v>
      </c>
      <c r="K635" s="396">
        <v>0</v>
      </c>
      <c r="L635" s="397">
        <v>0</v>
      </c>
      <c r="M635" s="397">
        <v>0</v>
      </c>
      <c r="N635" s="27">
        <v>0</v>
      </c>
    </row>
    <row r="636" spans="1:53" ht="16.5" customHeight="1" x14ac:dyDescent="0.35">
      <c r="B636" s="592"/>
      <c r="C636" s="620" t="s">
        <v>139</v>
      </c>
      <c r="D636" s="196" t="s">
        <v>158</v>
      </c>
      <c r="E636" s="388">
        <v>0</v>
      </c>
      <c r="F636" s="389">
        <v>0</v>
      </c>
      <c r="G636" s="389">
        <v>0</v>
      </c>
      <c r="H636" s="389">
        <v>0</v>
      </c>
      <c r="I636" s="389">
        <v>0</v>
      </c>
      <c r="J636" s="19">
        <v>0</v>
      </c>
      <c r="K636" s="388">
        <v>0</v>
      </c>
      <c r="L636" s="389">
        <v>0</v>
      </c>
      <c r="M636" s="389">
        <v>0</v>
      </c>
      <c r="N636" s="19">
        <v>0</v>
      </c>
    </row>
    <row r="637" spans="1:53" ht="15" customHeight="1" x14ac:dyDescent="0.35">
      <c r="B637" s="592"/>
      <c r="C637" s="621"/>
      <c r="D637" s="187" t="s">
        <v>144</v>
      </c>
      <c r="E637" s="394">
        <v>0</v>
      </c>
      <c r="F637" s="395">
        <v>0</v>
      </c>
      <c r="G637" s="395">
        <v>0</v>
      </c>
      <c r="H637" s="395">
        <v>0</v>
      </c>
      <c r="I637" s="395">
        <v>0</v>
      </c>
      <c r="J637" s="39">
        <v>0</v>
      </c>
      <c r="K637" s="394">
        <v>0</v>
      </c>
      <c r="L637" s="395">
        <v>0</v>
      </c>
      <c r="M637" s="395">
        <v>0</v>
      </c>
      <c r="N637" s="39">
        <v>0</v>
      </c>
    </row>
    <row r="638" spans="1:53" ht="15.75" customHeight="1" x14ac:dyDescent="0.35">
      <c r="B638" s="592"/>
      <c r="C638" s="621"/>
      <c r="D638" s="187" t="s">
        <v>159</v>
      </c>
      <c r="E638" s="394">
        <v>0</v>
      </c>
      <c r="F638" s="395">
        <v>0</v>
      </c>
      <c r="G638" s="395">
        <v>0</v>
      </c>
      <c r="H638" s="395">
        <v>0</v>
      </c>
      <c r="I638" s="395">
        <v>0</v>
      </c>
      <c r="J638" s="39">
        <v>0</v>
      </c>
      <c r="K638" s="394">
        <v>0</v>
      </c>
      <c r="L638" s="395">
        <v>0</v>
      </c>
      <c r="M638" s="395">
        <v>0</v>
      </c>
      <c r="N638" s="39">
        <v>0</v>
      </c>
    </row>
    <row r="639" spans="1:53" ht="18.75" customHeight="1" x14ac:dyDescent="0.35">
      <c r="B639" s="592"/>
      <c r="C639" s="621"/>
      <c r="D639" s="187" t="s">
        <v>57</v>
      </c>
      <c r="E639" s="394">
        <v>0</v>
      </c>
      <c r="F639" s="395">
        <v>0</v>
      </c>
      <c r="G639" s="395">
        <v>0</v>
      </c>
      <c r="H639" s="395">
        <v>0</v>
      </c>
      <c r="I639" s="395">
        <v>0</v>
      </c>
      <c r="J639" s="39">
        <v>0</v>
      </c>
      <c r="K639" s="394">
        <v>0</v>
      </c>
      <c r="L639" s="395">
        <v>0</v>
      </c>
      <c r="M639" s="395">
        <v>0</v>
      </c>
      <c r="N639" s="39">
        <v>0</v>
      </c>
    </row>
    <row r="640" spans="1:53" ht="13.9" thickBot="1" x14ac:dyDescent="0.4">
      <c r="B640" s="592"/>
      <c r="C640" s="622"/>
      <c r="D640" s="108" t="s">
        <v>160</v>
      </c>
      <c r="E640" s="396">
        <v>0</v>
      </c>
      <c r="F640" s="397">
        <v>0</v>
      </c>
      <c r="G640" s="397">
        <v>0</v>
      </c>
      <c r="H640" s="397">
        <v>0</v>
      </c>
      <c r="I640" s="397">
        <v>0</v>
      </c>
      <c r="J640" s="27">
        <v>0</v>
      </c>
      <c r="K640" s="396">
        <v>0</v>
      </c>
      <c r="L640" s="397">
        <v>0</v>
      </c>
      <c r="M640" s="397">
        <v>0</v>
      </c>
      <c r="N640" s="27">
        <v>0</v>
      </c>
    </row>
    <row r="641" spans="2:14" ht="19.5" customHeight="1" x14ac:dyDescent="0.35">
      <c r="B641" s="592"/>
      <c r="C641" s="615" t="s">
        <v>161</v>
      </c>
      <c r="D641" s="86" t="s">
        <v>29</v>
      </c>
      <c r="E641" s="398">
        <v>0</v>
      </c>
      <c r="F641" s="389">
        <v>0</v>
      </c>
      <c r="G641" s="389">
        <v>0</v>
      </c>
      <c r="H641" s="389">
        <v>0</v>
      </c>
      <c r="I641" s="389">
        <v>0</v>
      </c>
      <c r="J641" s="19">
        <v>0</v>
      </c>
      <c r="K641" s="398">
        <v>0</v>
      </c>
      <c r="L641" s="389">
        <v>0</v>
      </c>
      <c r="M641" s="389">
        <v>0</v>
      </c>
      <c r="N641" s="19">
        <v>0</v>
      </c>
    </row>
    <row r="642" spans="2:14" ht="20.25" customHeight="1" thickBot="1" x14ac:dyDescent="0.4">
      <c r="B642" s="592"/>
      <c r="C642" s="616"/>
      <c r="D642" s="88" t="s">
        <v>30</v>
      </c>
      <c r="E642" s="429">
        <v>0</v>
      </c>
      <c r="F642" s="397">
        <v>0</v>
      </c>
      <c r="G642" s="397">
        <v>0</v>
      </c>
      <c r="H642" s="397">
        <v>0</v>
      </c>
      <c r="I642" s="397">
        <v>0</v>
      </c>
      <c r="J642" s="27">
        <v>0</v>
      </c>
      <c r="K642" s="429">
        <v>0</v>
      </c>
      <c r="L642" s="397">
        <v>0</v>
      </c>
      <c r="M642" s="397">
        <v>0</v>
      </c>
      <c r="N642" s="27">
        <v>0</v>
      </c>
    </row>
    <row r="643" spans="2:14" x14ac:dyDescent="0.35">
      <c r="B643" s="592"/>
      <c r="C643" s="623" t="s">
        <v>172</v>
      </c>
      <c r="D643" s="90" t="s">
        <v>29</v>
      </c>
      <c r="E643" s="398">
        <v>0</v>
      </c>
      <c r="F643" s="389">
        <v>0</v>
      </c>
      <c r="G643" s="389">
        <v>0</v>
      </c>
      <c r="H643" s="389">
        <v>0</v>
      </c>
      <c r="I643" s="389">
        <v>0</v>
      </c>
      <c r="J643" s="19">
        <v>0</v>
      </c>
      <c r="K643" s="398">
        <v>0</v>
      </c>
      <c r="L643" s="389">
        <v>0</v>
      </c>
      <c r="M643" s="389">
        <v>0</v>
      </c>
      <c r="N643" s="19">
        <v>0</v>
      </c>
    </row>
    <row r="644" spans="2:14" ht="15.75" customHeight="1" thickBot="1" x14ac:dyDescent="0.4">
      <c r="B644" s="592"/>
      <c r="C644" s="624"/>
      <c r="D644" s="88" t="s">
        <v>30</v>
      </c>
      <c r="E644" s="396">
        <v>0</v>
      </c>
      <c r="F644" s="397">
        <v>0</v>
      </c>
      <c r="G644" s="397">
        <v>0</v>
      </c>
      <c r="H644" s="397">
        <v>0</v>
      </c>
      <c r="I644" s="397">
        <v>0</v>
      </c>
      <c r="J644" s="27">
        <v>0</v>
      </c>
      <c r="K644" s="396">
        <v>0</v>
      </c>
      <c r="L644" s="397">
        <v>0</v>
      </c>
      <c r="M644" s="397">
        <v>0</v>
      </c>
      <c r="N644" s="27">
        <v>0</v>
      </c>
    </row>
    <row r="645" spans="2:14" x14ac:dyDescent="0.35">
      <c r="B645" s="592"/>
      <c r="C645" s="623" t="s">
        <v>162</v>
      </c>
      <c r="D645" s="90" t="s">
        <v>29</v>
      </c>
      <c r="E645" s="398">
        <v>0</v>
      </c>
      <c r="F645" s="389">
        <v>0</v>
      </c>
      <c r="G645" s="389">
        <v>0</v>
      </c>
      <c r="H645" s="389">
        <v>0</v>
      </c>
      <c r="I645" s="389">
        <v>0</v>
      </c>
      <c r="J645" s="19">
        <v>0</v>
      </c>
      <c r="K645" s="398">
        <v>0</v>
      </c>
      <c r="L645" s="389">
        <v>0</v>
      </c>
      <c r="M645" s="389">
        <v>0</v>
      </c>
      <c r="N645" s="19">
        <v>0</v>
      </c>
    </row>
    <row r="646" spans="2:14" ht="15.75" customHeight="1" thickBot="1" x14ac:dyDescent="0.4">
      <c r="B646" s="592"/>
      <c r="C646" s="624"/>
      <c r="D646" s="88" t="s">
        <v>30</v>
      </c>
      <c r="E646" s="396">
        <v>0</v>
      </c>
      <c r="F646" s="397">
        <v>0</v>
      </c>
      <c r="G646" s="397">
        <v>0</v>
      </c>
      <c r="H646" s="397">
        <v>0</v>
      </c>
      <c r="I646" s="397">
        <v>0</v>
      </c>
      <c r="J646" s="27">
        <v>0</v>
      </c>
      <c r="K646" s="396">
        <v>0</v>
      </c>
      <c r="L646" s="397">
        <v>0</v>
      </c>
      <c r="M646" s="397">
        <v>0</v>
      </c>
      <c r="N646" s="27">
        <v>0</v>
      </c>
    </row>
    <row r="647" spans="2:14" x14ac:dyDescent="0.35">
      <c r="B647" s="592"/>
      <c r="C647" s="623" t="s">
        <v>163</v>
      </c>
      <c r="D647" s="90" t="s">
        <v>29</v>
      </c>
      <c r="E647" s="398">
        <v>0</v>
      </c>
      <c r="F647" s="389">
        <v>0</v>
      </c>
      <c r="G647" s="389">
        <v>0</v>
      </c>
      <c r="H647" s="389">
        <v>0</v>
      </c>
      <c r="I647" s="389">
        <v>0</v>
      </c>
      <c r="J647" s="19">
        <v>0</v>
      </c>
      <c r="K647" s="398">
        <v>0</v>
      </c>
      <c r="L647" s="389">
        <v>0</v>
      </c>
      <c r="M647" s="389">
        <v>0</v>
      </c>
      <c r="N647" s="19">
        <v>0</v>
      </c>
    </row>
    <row r="648" spans="2:14" ht="15.75" customHeight="1" thickBot="1" x14ac:dyDescent="0.4">
      <c r="B648" s="592"/>
      <c r="C648" s="624"/>
      <c r="D648" s="88" t="s">
        <v>30</v>
      </c>
      <c r="E648" s="396">
        <v>0</v>
      </c>
      <c r="F648" s="397">
        <v>0</v>
      </c>
      <c r="G648" s="397">
        <v>0</v>
      </c>
      <c r="H648" s="397">
        <v>0</v>
      </c>
      <c r="I648" s="397">
        <v>0</v>
      </c>
      <c r="J648" s="27">
        <v>0</v>
      </c>
      <c r="K648" s="396">
        <v>0</v>
      </c>
      <c r="L648" s="397">
        <v>0</v>
      </c>
      <c r="M648" s="397">
        <v>0</v>
      </c>
      <c r="N648" s="27">
        <v>0</v>
      </c>
    </row>
    <row r="649" spans="2:14" ht="20.25" customHeight="1" x14ac:dyDescent="0.35">
      <c r="B649" s="592"/>
      <c r="C649" s="620" t="s">
        <v>164</v>
      </c>
      <c r="D649" s="89" t="s">
        <v>0</v>
      </c>
      <c r="E649" s="398">
        <v>0</v>
      </c>
      <c r="F649" s="389">
        <v>0</v>
      </c>
      <c r="G649" s="389">
        <v>0</v>
      </c>
      <c r="H649" s="389">
        <v>0</v>
      </c>
      <c r="I649" s="389">
        <v>0</v>
      </c>
      <c r="J649" s="19">
        <v>0</v>
      </c>
      <c r="K649" s="398">
        <v>0</v>
      </c>
      <c r="L649" s="389">
        <v>0</v>
      </c>
      <c r="M649" s="389">
        <v>0</v>
      </c>
      <c r="N649" s="19">
        <v>0</v>
      </c>
    </row>
    <row r="650" spans="2:14" ht="15.75" customHeight="1" thickBot="1" x14ac:dyDescent="0.4">
      <c r="B650" s="592"/>
      <c r="C650" s="622"/>
      <c r="D650" s="88" t="s">
        <v>1</v>
      </c>
      <c r="E650" s="405">
        <v>0</v>
      </c>
      <c r="F650" s="397">
        <v>0</v>
      </c>
      <c r="G650" s="397">
        <v>0</v>
      </c>
      <c r="H650" s="397">
        <v>0</v>
      </c>
      <c r="I650" s="397">
        <v>0</v>
      </c>
      <c r="J650" s="27">
        <v>0</v>
      </c>
      <c r="K650" s="405">
        <v>0</v>
      </c>
      <c r="L650" s="397">
        <v>0</v>
      </c>
      <c r="M650" s="397">
        <v>0</v>
      </c>
      <c r="N650" s="27">
        <v>0</v>
      </c>
    </row>
    <row r="651" spans="2:14" ht="20.25" customHeight="1" x14ac:dyDescent="0.35">
      <c r="B651" s="592"/>
      <c r="C651" s="620" t="s">
        <v>165</v>
      </c>
      <c r="D651" s="197" t="s">
        <v>10</v>
      </c>
      <c r="E651" s="398">
        <v>0</v>
      </c>
      <c r="F651" s="389">
        <v>0</v>
      </c>
      <c r="G651" s="389">
        <v>0</v>
      </c>
      <c r="H651" s="389">
        <v>0</v>
      </c>
      <c r="I651" s="389">
        <v>0</v>
      </c>
      <c r="J651" s="19">
        <v>0</v>
      </c>
      <c r="K651" s="398">
        <v>0</v>
      </c>
      <c r="L651" s="389">
        <v>0</v>
      </c>
      <c r="M651" s="389">
        <v>0</v>
      </c>
      <c r="N651" s="19">
        <v>0</v>
      </c>
    </row>
    <row r="652" spans="2:14" ht="19.5" customHeight="1" x14ac:dyDescent="0.35">
      <c r="B652" s="592"/>
      <c r="C652" s="621"/>
      <c r="D652" s="81" t="s">
        <v>11</v>
      </c>
      <c r="E652" s="398">
        <v>0</v>
      </c>
      <c r="F652" s="389">
        <v>0</v>
      </c>
      <c r="G652" s="389">
        <v>0</v>
      </c>
      <c r="H652" s="389">
        <v>0</v>
      </c>
      <c r="I652" s="389">
        <v>0</v>
      </c>
      <c r="J652" s="19">
        <v>0</v>
      </c>
      <c r="K652" s="398">
        <v>0</v>
      </c>
      <c r="L652" s="389">
        <v>0</v>
      </c>
      <c r="M652" s="389">
        <v>0</v>
      </c>
      <c r="N652" s="19">
        <v>0</v>
      </c>
    </row>
    <row r="653" spans="2:14" ht="19.5" customHeight="1" x14ac:dyDescent="0.35">
      <c r="B653" s="592"/>
      <c r="C653" s="621"/>
      <c r="D653" s="81" t="s">
        <v>12</v>
      </c>
      <c r="E653" s="398">
        <v>0</v>
      </c>
      <c r="F653" s="389">
        <v>0</v>
      </c>
      <c r="G653" s="389">
        <v>0</v>
      </c>
      <c r="H653" s="389">
        <v>0</v>
      </c>
      <c r="I653" s="389">
        <v>0</v>
      </c>
      <c r="J653" s="19">
        <v>0</v>
      </c>
      <c r="K653" s="398">
        <v>0</v>
      </c>
      <c r="L653" s="389">
        <v>0</v>
      </c>
      <c r="M653" s="389">
        <v>0</v>
      </c>
      <c r="N653" s="19">
        <v>0</v>
      </c>
    </row>
    <row r="654" spans="2:14" ht="18.600000000000001" customHeight="1" thickBot="1" x14ac:dyDescent="0.4">
      <c r="B654" s="592"/>
      <c r="C654" s="622"/>
      <c r="D654" s="108" t="s">
        <v>13</v>
      </c>
      <c r="E654" s="405">
        <v>0</v>
      </c>
      <c r="F654" s="397">
        <v>0</v>
      </c>
      <c r="G654" s="397">
        <v>0</v>
      </c>
      <c r="H654" s="397">
        <v>0</v>
      </c>
      <c r="I654" s="397">
        <v>0</v>
      </c>
      <c r="J654" s="27">
        <v>0</v>
      </c>
      <c r="K654" s="405">
        <v>0</v>
      </c>
      <c r="L654" s="397">
        <v>0</v>
      </c>
      <c r="M654" s="397">
        <v>0</v>
      </c>
      <c r="N654" s="27">
        <v>0</v>
      </c>
    </row>
    <row r="655" spans="2:14" ht="20.25" customHeight="1" x14ac:dyDescent="0.35">
      <c r="B655" s="592"/>
      <c r="C655" s="620" t="s">
        <v>166</v>
      </c>
      <c r="D655" s="191" t="s">
        <v>29</v>
      </c>
      <c r="E655" s="398">
        <v>0</v>
      </c>
      <c r="F655" s="389">
        <v>0</v>
      </c>
      <c r="G655" s="389">
        <v>0</v>
      </c>
      <c r="H655" s="389">
        <v>0</v>
      </c>
      <c r="I655" s="389">
        <v>0</v>
      </c>
      <c r="J655" s="19">
        <v>0</v>
      </c>
      <c r="K655" s="398">
        <v>0</v>
      </c>
      <c r="L655" s="389">
        <v>0</v>
      </c>
      <c r="M655" s="389">
        <v>0</v>
      </c>
      <c r="N655" s="19">
        <v>0</v>
      </c>
    </row>
    <row r="656" spans="2:14" ht="15.75" customHeight="1" thickBot="1" x14ac:dyDescent="0.4">
      <c r="B656" s="592"/>
      <c r="C656" s="622"/>
      <c r="D656" s="187" t="s">
        <v>30</v>
      </c>
      <c r="E656" s="405">
        <v>0</v>
      </c>
      <c r="F656" s="397">
        <v>0</v>
      </c>
      <c r="G656" s="397">
        <v>0</v>
      </c>
      <c r="H656" s="397">
        <v>0</v>
      </c>
      <c r="I656" s="397">
        <v>0</v>
      </c>
      <c r="J656" s="27">
        <v>0</v>
      </c>
      <c r="K656" s="405">
        <v>0</v>
      </c>
      <c r="L656" s="397">
        <v>0</v>
      </c>
      <c r="M656" s="397">
        <v>0</v>
      </c>
      <c r="N656" s="27">
        <v>0</v>
      </c>
    </row>
    <row r="657" spans="1:53" ht="18.600000000000001" customHeight="1" x14ac:dyDescent="0.35">
      <c r="B657" s="592"/>
      <c r="C657" s="615" t="s">
        <v>167</v>
      </c>
      <c r="D657" s="86" t="s">
        <v>120</v>
      </c>
      <c r="E657" s="398">
        <v>0</v>
      </c>
      <c r="F657" s="389">
        <v>0</v>
      </c>
      <c r="G657" s="389">
        <v>0</v>
      </c>
      <c r="H657" s="389">
        <v>0</v>
      </c>
      <c r="I657" s="389">
        <v>0</v>
      </c>
      <c r="J657" s="19">
        <v>0</v>
      </c>
      <c r="K657" s="398">
        <v>0</v>
      </c>
      <c r="L657" s="389">
        <v>0</v>
      </c>
      <c r="M657" s="389">
        <v>0</v>
      </c>
      <c r="N657" s="19">
        <v>0</v>
      </c>
    </row>
    <row r="658" spans="1:53" ht="17.100000000000001" customHeight="1" x14ac:dyDescent="0.35">
      <c r="B658" s="592"/>
      <c r="C658" s="621"/>
      <c r="D658" s="90" t="s">
        <v>103</v>
      </c>
      <c r="E658" s="398">
        <v>0</v>
      </c>
      <c r="F658" s="389">
        <v>0</v>
      </c>
      <c r="G658" s="389">
        <v>0</v>
      </c>
      <c r="H658" s="389">
        <v>0</v>
      </c>
      <c r="I658" s="389">
        <v>0</v>
      </c>
      <c r="J658" s="19">
        <v>0</v>
      </c>
      <c r="K658" s="398">
        <v>0</v>
      </c>
      <c r="L658" s="389">
        <v>0</v>
      </c>
      <c r="M658" s="389">
        <v>0</v>
      </c>
      <c r="N658" s="19">
        <v>0</v>
      </c>
    </row>
    <row r="659" spans="1:53" ht="16.5" customHeight="1" thickBot="1" x14ac:dyDescent="0.4">
      <c r="B659" s="592"/>
      <c r="C659" s="616"/>
      <c r="D659" s="88" t="s">
        <v>122</v>
      </c>
      <c r="E659" s="429">
        <v>0</v>
      </c>
      <c r="F659" s="397">
        <v>0</v>
      </c>
      <c r="G659" s="397">
        <v>0</v>
      </c>
      <c r="H659" s="397">
        <v>0</v>
      </c>
      <c r="I659" s="397">
        <v>0</v>
      </c>
      <c r="J659" s="27">
        <v>0</v>
      </c>
      <c r="K659" s="429">
        <v>0</v>
      </c>
      <c r="L659" s="397">
        <v>0</v>
      </c>
      <c r="M659" s="397">
        <v>0</v>
      </c>
      <c r="N659" s="27">
        <v>0</v>
      </c>
    </row>
    <row r="660" spans="1:53" ht="19.5" customHeight="1" x14ac:dyDescent="0.35">
      <c r="B660" s="592"/>
      <c r="C660" s="620" t="s">
        <v>183</v>
      </c>
      <c r="D660" s="197" t="s">
        <v>10</v>
      </c>
      <c r="E660" s="398">
        <v>0</v>
      </c>
      <c r="F660" s="389">
        <v>0</v>
      </c>
      <c r="G660" s="389">
        <v>0</v>
      </c>
      <c r="H660" s="389">
        <v>0</v>
      </c>
      <c r="I660" s="389">
        <v>0</v>
      </c>
      <c r="J660" s="19">
        <v>0</v>
      </c>
      <c r="K660" s="398">
        <v>0</v>
      </c>
      <c r="L660" s="389">
        <v>0</v>
      </c>
      <c r="M660" s="389">
        <v>0</v>
      </c>
      <c r="N660" s="19">
        <v>0</v>
      </c>
    </row>
    <row r="661" spans="1:53" ht="15.6" customHeight="1" x14ac:dyDescent="0.35">
      <c r="B661" s="592"/>
      <c r="C661" s="621"/>
      <c r="D661" s="81" t="s">
        <v>11</v>
      </c>
      <c r="E661" s="398">
        <v>0</v>
      </c>
      <c r="F661" s="389">
        <v>0</v>
      </c>
      <c r="G661" s="389">
        <v>0</v>
      </c>
      <c r="H661" s="389">
        <v>0</v>
      </c>
      <c r="I661" s="389">
        <v>0</v>
      </c>
      <c r="J661" s="19">
        <v>0</v>
      </c>
      <c r="K661" s="398">
        <v>0</v>
      </c>
      <c r="L661" s="389">
        <v>0</v>
      </c>
      <c r="M661" s="389">
        <v>0</v>
      </c>
      <c r="N661" s="19">
        <v>0</v>
      </c>
    </row>
    <row r="662" spans="1:53" ht="17.100000000000001" customHeight="1" x14ac:dyDescent="0.35">
      <c r="B662" s="592"/>
      <c r="C662" s="621"/>
      <c r="D662" s="81" t="s">
        <v>12</v>
      </c>
      <c r="E662" s="398">
        <v>0</v>
      </c>
      <c r="F662" s="389">
        <v>0</v>
      </c>
      <c r="G662" s="389">
        <v>0</v>
      </c>
      <c r="H662" s="389">
        <v>0</v>
      </c>
      <c r="I662" s="389">
        <v>0</v>
      </c>
      <c r="J662" s="19">
        <v>0</v>
      </c>
      <c r="K662" s="398">
        <v>0</v>
      </c>
      <c r="L662" s="389">
        <v>0</v>
      </c>
      <c r="M662" s="389">
        <v>0</v>
      </c>
      <c r="N662" s="19">
        <v>0</v>
      </c>
    </row>
    <row r="663" spans="1:53" ht="17.45" customHeight="1" x14ac:dyDescent="0.35">
      <c r="B663" s="592"/>
      <c r="C663" s="621"/>
      <c r="D663" s="81" t="s">
        <v>13</v>
      </c>
      <c r="E663" s="398">
        <v>0</v>
      </c>
      <c r="F663" s="389">
        <v>0</v>
      </c>
      <c r="G663" s="389">
        <v>0</v>
      </c>
      <c r="H663" s="389">
        <v>0</v>
      </c>
      <c r="I663" s="389">
        <v>0</v>
      </c>
      <c r="J663" s="19">
        <v>0</v>
      </c>
      <c r="K663" s="398">
        <v>0</v>
      </c>
      <c r="L663" s="389">
        <v>0</v>
      </c>
      <c r="M663" s="389">
        <v>0</v>
      </c>
      <c r="N663" s="19">
        <v>0</v>
      </c>
    </row>
    <row r="664" spans="1:53" ht="21" customHeight="1" thickBot="1" x14ac:dyDescent="0.4">
      <c r="B664" s="592"/>
      <c r="C664" s="622"/>
      <c r="D664" s="81" t="s">
        <v>169</v>
      </c>
      <c r="E664" s="405">
        <v>0</v>
      </c>
      <c r="F664" s="397">
        <v>0</v>
      </c>
      <c r="G664" s="397">
        <v>0</v>
      </c>
      <c r="H664" s="397">
        <v>0</v>
      </c>
      <c r="I664" s="397">
        <v>0</v>
      </c>
      <c r="J664" s="27">
        <v>0</v>
      </c>
      <c r="K664" s="405">
        <v>0</v>
      </c>
      <c r="L664" s="397">
        <v>0</v>
      </c>
      <c r="M664" s="397">
        <v>0</v>
      </c>
      <c r="N664" s="27">
        <v>0</v>
      </c>
    </row>
    <row r="665" spans="1:53" ht="20.25" customHeight="1" x14ac:dyDescent="0.35">
      <c r="B665" s="592"/>
      <c r="C665" s="620" t="s">
        <v>168</v>
      </c>
      <c r="D665" s="191" t="s">
        <v>29</v>
      </c>
      <c r="E665" s="398">
        <v>0</v>
      </c>
      <c r="F665" s="389">
        <v>0</v>
      </c>
      <c r="G665" s="389">
        <v>0</v>
      </c>
      <c r="H665" s="389">
        <v>0</v>
      </c>
      <c r="I665" s="389">
        <v>0</v>
      </c>
      <c r="J665" s="19">
        <v>0</v>
      </c>
      <c r="K665" s="398">
        <v>0</v>
      </c>
      <c r="L665" s="389">
        <v>0</v>
      </c>
      <c r="M665" s="389">
        <v>0</v>
      </c>
      <c r="N665" s="19">
        <v>0</v>
      </c>
    </row>
    <row r="666" spans="1:53" ht="15.75" customHeight="1" thickBot="1" x14ac:dyDescent="0.4">
      <c r="B666" s="592"/>
      <c r="C666" s="622"/>
      <c r="D666" s="187" t="s">
        <v>30</v>
      </c>
      <c r="E666" s="405">
        <v>0</v>
      </c>
      <c r="F666" s="397">
        <v>0</v>
      </c>
      <c r="G666" s="397">
        <v>0</v>
      </c>
      <c r="H666" s="397">
        <v>0</v>
      </c>
      <c r="I666" s="397">
        <v>0</v>
      </c>
      <c r="J666" s="27">
        <v>0</v>
      </c>
      <c r="K666" s="405">
        <v>0</v>
      </c>
      <c r="L666" s="397">
        <v>0</v>
      </c>
      <c r="M666" s="397">
        <v>0</v>
      </c>
      <c r="N666" s="27">
        <v>0</v>
      </c>
    </row>
    <row r="667" spans="1:53" ht="20.25" customHeight="1" x14ac:dyDescent="0.35">
      <c r="B667" s="592"/>
      <c r="C667" s="620" t="s">
        <v>168</v>
      </c>
      <c r="D667" s="191" t="s">
        <v>170</v>
      </c>
      <c r="E667" s="398">
        <v>0</v>
      </c>
      <c r="F667" s="389">
        <v>0</v>
      </c>
      <c r="G667" s="389">
        <v>0</v>
      </c>
      <c r="H667" s="389">
        <v>0</v>
      </c>
      <c r="I667" s="389">
        <v>0</v>
      </c>
      <c r="J667" s="19">
        <v>0</v>
      </c>
      <c r="K667" s="398">
        <v>0</v>
      </c>
      <c r="L667" s="389">
        <v>0</v>
      </c>
      <c r="M667" s="389">
        <v>0</v>
      </c>
      <c r="N667" s="19">
        <v>0</v>
      </c>
    </row>
    <row r="668" spans="1:53" ht="15.75" customHeight="1" thickBot="1" x14ac:dyDescent="0.4">
      <c r="B668" s="592"/>
      <c r="C668" s="622"/>
      <c r="D668" s="187" t="s">
        <v>171</v>
      </c>
      <c r="E668" s="405">
        <v>0</v>
      </c>
      <c r="F668" s="397">
        <v>0</v>
      </c>
      <c r="G668" s="397">
        <v>0</v>
      </c>
      <c r="H668" s="397">
        <v>0</v>
      </c>
      <c r="I668" s="397">
        <v>0</v>
      </c>
      <c r="J668" s="27">
        <v>0</v>
      </c>
      <c r="K668" s="405">
        <v>0</v>
      </c>
      <c r="L668" s="397">
        <v>0</v>
      </c>
      <c r="M668" s="397">
        <v>0</v>
      </c>
      <c r="N668" s="27">
        <v>0</v>
      </c>
    </row>
    <row r="669" spans="1:53" ht="20.25" customHeight="1" x14ac:dyDescent="0.35">
      <c r="B669" s="592"/>
      <c r="C669" s="615" t="s">
        <v>182</v>
      </c>
      <c r="D669" s="86" t="s">
        <v>120</v>
      </c>
      <c r="E669" s="398">
        <v>0</v>
      </c>
      <c r="F669" s="389">
        <v>0</v>
      </c>
      <c r="G669" s="389">
        <v>0</v>
      </c>
      <c r="H669" s="389">
        <v>0</v>
      </c>
      <c r="I669" s="389">
        <v>0</v>
      </c>
      <c r="J669" s="19">
        <v>0</v>
      </c>
      <c r="K669" s="398">
        <v>0</v>
      </c>
      <c r="L669" s="389">
        <v>0</v>
      </c>
      <c r="M669" s="389">
        <v>0</v>
      </c>
      <c r="N669" s="19">
        <v>0</v>
      </c>
    </row>
    <row r="670" spans="1:53" ht="20.25" customHeight="1" x14ac:dyDescent="0.35">
      <c r="B670" s="592"/>
      <c r="C670" s="621"/>
      <c r="D670" s="90" t="s">
        <v>103</v>
      </c>
      <c r="E670" s="398">
        <v>0</v>
      </c>
      <c r="F670" s="389">
        <v>0</v>
      </c>
      <c r="G670" s="389">
        <v>0</v>
      </c>
      <c r="H670" s="389">
        <v>0</v>
      </c>
      <c r="I670" s="389">
        <v>0</v>
      </c>
      <c r="J670" s="19">
        <v>0</v>
      </c>
      <c r="K670" s="398">
        <v>0</v>
      </c>
      <c r="L670" s="389">
        <v>0</v>
      </c>
      <c r="M670" s="389">
        <v>0</v>
      </c>
      <c r="N670" s="19">
        <v>0</v>
      </c>
    </row>
    <row r="671" spans="1:53" ht="21.75" customHeight="1" thickBot="1" x14ac:dyDescent="0.4">
      <c r="B671" s="593"/>
      <c r="C671" s="616"/>
      <c r="D671" s="88" t="s">
        <v>122</v>
      </c>
      <c r="E671" s="429">
        <v>0</v>
      </c>
      <c r="F671" s="397">
        <v>0</v>
      </c>
      <c r="G671" s="397">
        <v>0</v>
      </c>
      <c r="H671" s="397">
        <v>0</v>
      </c>
      <c r="I671" s="397">
        <v>0</v>
      </c>
      <c r="J671" s="27">
        <v>0</v>
      </c>
      <c r="K671" s="429">
        <v>0</v>
      </c>
      <c r="L671" s="397">
        <v>0</v>
      </c>
      <c r="M671" s="397">
        <v>0</v>
      </c>
      <c r="N671" s="27">
        <v>0</v>
      </c>
    </row>
    <row r="672" spans="1:53" s="270" customFormat="1" ht="12" customHeight="1" thickBot="1" x14ac:dyDescent="0.4">
      <c r="A672" s="264"/>
      <c r="B672" s="266"/>
      <c r="C672" s="267"/>
      <c r="D672" s="267"/>
      <c r="E672" s="268"/>
      <c r="F672" s="268"/>
      <c r="G672" s="268"/>
      <c r="H672" s="268"/>
      <c r="I672" s="268"/>
      <c r="J672" s="268"/>
      <c r="K672" s="268"/>
      <c r="L672" s="269"/>
      <c r="M672" s="268"/>
      <c r="N672" s="268"/>
      <c r="O672" s="264"/>
      <c r="P672" s="264"/>
      <c r="Q672" s="264"/>
      <c r="R672" s="264"/>
      <c r="S672" s="264"/>
      <c r="T672" s="264"/>
      <c r="U672" s="264"/>
      <c r="V672" s="264"/>
      <c r="W672" s="264"/>
      <c r="X672" s="264"/>
      <c r="Y672" s="264"/>
      <c r="Z672" s="264"/>
      <c r="AA672" s="264"/>
      <c r="AB672" s="264"/>
      <c r="AC672" s="264"/>
      <c r="AD672" s="264"/>
      <c r="AE672" s="264"/>
      <c r="AF672" s="264"/>
      <c r="AG672" s="264"/>
      <c r="AH672" s="264"/>
      <c r="AI672" s="264"/>
      <c r="AJ672" s="264"/>
      <c r="AK672" s="264"/>
      <c r="AL672" s="264"/>
      <c r="AM672" s="264"/>
      <c r="AN672" s="264"/>
      <c r="AO672" s="264"/>
      <c r="AP672" s="264"/>
      <c r="AQ672" s="264"/>
      <c r="AR672" s="264"/>
      <c r="AS672" s="264"/>
      <c r="AT672" s="264"/>
      <c r="AU672" s="264"/>
      <c r="AV672" s="264"/>
      <c r="AW672" s="264"/>
      <c r="AX672" s="264"/>
      <c r="AY672" s="264"/>
      <c r="AZ672" s="264"/>
      <c r="BA672" s="264"/>
    </row>
    <row r="673" spans="2:14" ht="58.5" customHeight="1" thickBot="1" x14ac:dyDescent="0.55000000000000004">
      <c r="B673" s="205" t="s">
        <v>9</v>
      </c>
      <c r="C673" s="205" t="s">
        <v>51</v>
      </c>
      <c r="D673" s="208" t="s">
        <v>52</v>
      </c>
      <c r="E673" s="463" t="s">
        <v>192</v>
      </c>
      <c r="F673" s="7" t="s">
        <v>193</v>
      </c>
      <c r="G673" s="7" t="s">
        <v>194</v>
      </c>
      <c r="H673" s="7" t="s">
        <v>195</v>
      </c>
      <c r="I673" s="7" t="s">
        <v>196</v>
      </c>
      <c r="J673" s="8" t="s">
        <v>197</v>
      </c>
      <c r="K673" s="73" t="s">
        <v>23</v>
      </c>
      <c r="L673" s="75" t="s">
        <v>21</v>
      </c>
      <c r="M673" s="74" t="s">
        <v>22</v>
      </c>
      <c r="N673" s="8" t="s">
        <v>24</v>
      </c>
    </row>
    <row r="674" spans="2:14" ht="21.95" customHeight="1" thickBot="1" x14ac:dyDescent="0.4">
      <c r="B674" s="591" t="s">
        <v>238</v>
      </c>
      <c r="C674" s="116" t="s">
        <v>205</v>
      </c>
      <c r="D674" s="117" t="s">
        <v>204</v>
      </c>
      <c r="E674" s="495">
        <f t="shared" ref="E674:N674" si="27">SUM(E675:E676)/SUM(E170:E171)*100</f>
        <v>0</v>
      </c>
      <c r="F674" s="271">
        <f t="shared" si="27"/>
        <v>0</v>
      </c>
      <c r="G674" s="271">
        <f t="shared" si="27"/>
        <v>0</v>
      </c>
      <c r="H674" s="271">
        <f t="shared" si="27"/>
        <v>0</v>
      </c>
      <c r="I674" s="271">
        <f t="shared" si="27"/>
        <v>0</v>
      </c>
      <c r="J674" s="566">
        <f t="shared" si="27"/>
        <v>0</v>
      </c>
      <c r="K674" s="495" t="e">
        <f t="shared" si="27"/>
        <v>#DIV/0!</v>
      </c>
      <c r="L674" s="271">
        <f t="shared" si="27"/>
        <v>0</v>
      </c>
      <c r="M674" s="271" t="e">
        <f t="shared" si="27"/>
        <v>#DIV/0!</v>
      </c>
      <c r="N674" s="312">
        <f t="shared" si="27"/>
        <v>0</v>
      </c>
    </row>
    <row r="675" spans="2:14" ht="15" customHeight="1" x14ac:dyDescent="0.35">
      <c r="B675" s="592"/>
      <c r="C675" s="615" t="s">
        <v>2</v>
      </c>
      <c r="D675" s="76" t="s">
        <v>0</v>
      </c>
      <c r="E675" s="388">
        <v>0</v>
      </c>
      <c r="F675" s="389">
        <v>0</v>
      </c>
      <c r="G675" s="389">
        <v>0</v>
      </c>
      <c r="H675" s="389">
        <v>0</v>
      </c>
      <c r="I675" s="389">
        <v>0</v>
      </c>
      <c r="J675" s="19">
        <v>0</v>
      </c>
      <c r="K675" s="55">
        <v>0</v>
      </c>
      <c r="L675" s="389">
        <v>0</v>
      </c>
      <c r="M675" s="389">
        <v>0</v>
      </c>
      <c r="N675" s="19">
        <v>0</v>
      </c>
    </row>
    <row r="676" spans="2:14" ht="15.75" customHeight="1" thickBot="1" x14ac:dyDescent="0.4">
      <c r="B676" s="592"/>
      <c r="C676" s="616"/>
      <c r="D676" s="77" t="s">
        <v>1</v>
      </c>
      <c r="E676" s="390">
        <v>0</v>
      </c>
      <c r="F676" s="391">
        <v>0</v>
      </c>
      <c r="G676" s="391">
        <v>0</v>
      </c>
      <c r="H676" s="391">
        <v>0</v>
      </c>
      <c r="I676" s="391">
        <v>0</v>
      </c>
      <c r="J676" s="61">
        <v>0</v>
      </c>
      <c r="K676" s="78">
        <v>0</v>
      </c>
      <c r="L676" s="391">
        <v>0</v>
      </c>
      <c r="M676" s="391">
        <v>0</v>
      </c>
      <c r="N676" s="27">
        <v>0</v>
      </c>
    </row>
    <row r="677" spans="2:14" ht="15.75" customHeight="1" x14ac:dyDescent="0.35">
      <c r="B677" s="592"/>
      <c r="C677" s="615" t="s">
        <v>25</v>
      </c>
      <c r="D677" s="79" t="s">
        <v>3</v>
      </c>
      <c r="E677" s="392">
        <v>0</v>
      </c>
      <c r="F677" s="393">
        <v>0</v>
      </c>
      <c r="G677" s="393">
        <v>0</v>
      </c>
      <c r="H677" s="393">
        <v>0</v>
      </c>
      <c r="I677" s="393">
        <v>0</v>
      </c>
      <c r="J677" s="32">
        <v>0</v>
      </c>
      <c r="K677" s="80">
        <v>0</v>
      </c>
      <c r="L677" s="393">
        <v>0</v>
      </c>
      <c r="M677" s="393">
        <v>0</v>
      </c>
      <c r="N677" s="32">
        <v>0</v>
      </c>
    </row>
    <row r="678" spans="2:14" ht="15.75" customHeight="1" x14ac:dyDescent="0.35">
      <c r="B678" s="592"/>
      <c r="C678" s="617"/>
      <c r="D678" s="105" t="s">
        <v>5</v>
      </c>
      <c r="E678" s="394">
        <v>0</v>
      </c>
      <c r="F678" s="395">
        <v>0</v>
      </c>
      <c r="G678" s="395">
        <v>0</v>
      </c>
      <c r="H678" s="395">
        <v>0</v>
      </c>
      <c r="I678" s="395">
        <v>0</v>
      </c>
      <c r="J678" s="39">
        <v>0</v>
      </c>
      <c r="K678" s="57">
        <v>0</v>
      </c>
      <c r="L678" s="395">
        <v>0</v>
      </c>
      <c r="M678" s="395">
        <v>0</v>
      </c>
      <c r="N678" s="39">
        <v>0</v>
      </c>
    </row>
    <row r="679" spans="2:14" ht="15.75" customHeight="1" x14ac:dyDescent="0.35">
      <c r="B679" s="592"/>
      <c r="C679" s="617"/>
      <c r="D679" s="105" t="s">
        <v>6</v>
      </c>
      <c r="E679" s="394">
        <v>0</v>
      </c>
      <c r="F679" s="395">
        <v>0</v>
      </c>
      <c r="G679" s="395">
        <v>0</v>
      </c>
      <c r="H679" s="395">
        <v>0</v>
      </c>
      <c r="I679" s="395">
        <v>0</v>
      </c>
      <c r="J679" s="39">
        <v>0</v>
      </c>
      <c r="K679" s="57">
        <v>0</v>
      </c>
      <c r="L679" s="395">
        <v>0</v>
      </c>
      <c r="M679" s="395">
        <v>0</v>
      </c>
      <c r="N679" s="39">
        <v>0</v>
      </c>
    </row>
    <row r="680" spans="2:14" ht="15.75" customHeight="1" thickBot="1" x14ac:dyDescent="0.4">
      <c r="B680" s="592"/>
      <c r="C680" s="616"/>
      <c r="D680" s="108" t="s">
        <v>4</v>
      </c>
      <c r="E680" s="396">
        <v>0</v>
      </c>
      <c r="F680" s="397">
        <v>0</v>
      </c>
      <c r="G680" s="397">
        <v>0</v>
      </c>
      <c r="H680" s="397">
        <v>0</v>
      </c>
      <c r="I680" s="397">
        <v>0</v>
      </c>
      <c r="J680" s="27">
        <v>0</v>
      </c>
      <c r="K680" s="83">
        <v>0</v>
      </c>
      <c r="L680" s="397">
        <v>0</v>
      </c>
      <c r="M680" s="397">
        <v>0</v>
      </c>
      <c r="N680" s="27">
        <v>0</v>
      </c>
    </row>
    <row r="681" spans="2:14" x14ac:dyDescent="0.35">
      <c r="B681" s="592"/>
      <c r="C681" s="615" t="s">
        <v>26</v>
      </c>
      <c r="D681" s="84" t="s">
        <v>7</v>
      </c>
      <c r="E681" s="388">
        <v>0</v>
      </c>
      <c r="F681" s="389">
        <v>0</v>
      </c>
      <c r="G681" s="389">
        <v>0</v>
      </c>
      <c r="H681" s="389">
        <v>0</v>
      </c>
      <c r="I681" s="389">
        <v>0</v>
      </c>
      <c r="J681" s="19">
        <v>0</v>
      </c>
      <c r="K681" s="55">
        <v>0</v>
      </c>
      <c r="L681" s="389">
        <v>0</v>
      </c>
      <c r="M681" s="389">
        <v>0</v>
      </c>
      <c r="N681" s="19">
        <v>0</v>
      </c>
    </row>
    <row r="682" spans="2:14" ht="16.5" customHeight="1" thickBot="1" x14ac:dyDescent="0.4">
      <c r="B682" s="592"/>
      <c r="C682" s="616"/>
      <c r="D682" s="85" t="s">
        <v>8</v>
      </c>
      <c r="E682" s="396">
        <v>0</v>
      </c>
      <c r="F682" s="397">
        <v>0</v>
      </c>
      <c r="G682" s="397">
        <v>0</v>
      </c>
      <c r="H682" s="397">
        <v>0</v>
      </c>
      <c r="I682" s="397">
        <v>0</v>
      </c>
      <c r="J682" s="27">
        <v>0</v>
      </c>
      <c r="K682" s="83">
        <v>0</v>
      </c>
      <c r="L682" s="397">
        <v>0</v>
      </c>
      <c r="M682" s="397">
        <v>0</v>
      </c>
      <c r="N682" s="27">
        <v>0</v>
      </c>
    </row>
    <row r="683" spans="2:14" ht="16.5" customHeight="1" x14ac:dyDescent="0.35">
      <c r="B683" s="592"/>
      <c r="C683" s="618" t="s">
        <v>62</v>
      </c>
      <c r="D683" s="86" t="s">
        <v>29</v>
      </c>
      <c r="E683" s="388">
        <v>0</v>
      </c>
      <c r="F683" s="389">
        <v>0</v>
      </c>
      <c r="G683" s="389">
        <v>0</v>
      </c>
      <c r="H683" s="389">
        <v>0</v>
      </c>
      <c r="I683" s="389">
        <v>0</v>
      </c>
      <c r="J683" s="19">
        <v>0</v>
      </c>
      <c r="K683" s="55">
        <v>0</v>
      </c>
      <c r="L683" s="389">
        <v>0</v>
      </c>
      <c r="M683" s="389">
        <v>0</v>
      </c>
      <c r="N683" s="19">
        <v>0</v>
      </c>
    </row>
    <row r="684" spans="2:14" ht="16.5" customHeight="1" thickBot="1" x14ac:dyDescent="0.4">
      <c r="B684" s="592"/>
      <c r="C684" s="619"/>
      <c r="D684" s="85" t="s">
        <v>30</v>
      </c>
      <c r="E684" s="396">
        <v>0</v>
      </c>
      <c r="F684" s="397">
        <v>0</v>
      </c>
      <c r="G684" s="397">
        <v>0</v>
      </c>
      <c r="H684" s="397">
        <v>0</v>
      </c>
      <c r="I684" s="397">
        <v>0</v>
      </c>
      <c r="J684" s="27">
        <v>0</v>
      </c>
      <c r="K684" s="83">
        <v>0</v>
      </c>
      <c r="L684" s="397">
        <v>0</v>
      </c>
      <c r="M684" s="397">
        <v>0</v>
      </c>
      <c r="N684" s="27">
        <v>0</v>
      </c>
    </row>
    <row r="685" spans="2:14" ht="15.75" customHeight="1" x14ac:dyDescent="0.35">
      <c r="B685" s="592"/>
      <c r="C685" s="615" t="s">
        <v>27</v>
      </c>
      <c r="D685" s="86" t="s">
        <v>31</v>
      </c>
      <c r="E685" s="388">
        <v>0</v>
      </c>
      <c r="F685" s="389">
        <v>0</v>
      </c>
      <c r="G685" s="389">
        <v>0</v>
      </c>
      <c r="H685" s="389">
        <v>0</v>
      </c>
      <c r="I685" s="389">
        <v>0</v>
      </c>
      <c r="J685" s="19">
        <v>0</v>
      </c>
      <c r="K685" s="55">
        <v>0</v>
      </c>
      <c r="L685" s="389">
        <v>0</v>
      </c>
      <c r="M685" s="389">
        <v>0</v>
      </c>
      <c r="N685" s="19">
        <v>0</v>
      </c>
    </row>
    <row r="686" spans="2:14" ht="16.5" customHeight="1" x14ac:dyDescent="0.35">
      <c r="B686" s="592"/>
      <c r="C686" s="617"/>
      <c r="D686" s="87" t="s">
        <v>32</v>
      </c>
      <c r="E686" s="394">
        <v>0</v>
      </c>
      <c r="F686" s="395">
        <v>0</v>
      </c>
      <c r="G686" s="395">
        <v>0</v>
      </c>
      <c r="H686" s="395">
        <v>0</v>
      </c>
      <c r="I686" s="395">
        <v>0</v>
      </c>
      <c r="J686" s="39">
        <v>0</v>
      </c>
      <c r="K686" s="57">
        <v>0</v>
      </c>
      <c r="L686" s="395">
        <v>0</v>
      </c>
      <c r="M686" s="395">
        <v>0</v>
      </c>
      <c r="N686" s="39">
        <v>0</v>
      </c>
    </row>
    <row r="687" spans="2:14" ht="13.9" thickBot="1" x14ac:dyDescent="0.4">
      <c r="B687" s="592"/>
      <c r="C687" s="619"/>
      <c r="D687" s="88" t="s">
        <v>33</v>
      </c>
      <c r="E687" s="396">
        <v>0</v>
      </c>
      <c r="F687" s="397">
        <v>0</v>
      </c>
      <c r="G687" s="397">
        <v>0</v>
      </c>
      <c r="H687" s="397">
        <v>0</v>
      </c>
      <c r="I687" s="397">
        <v>0</v>
      </c>
      <c r="J687" s="27">
        <v>0</v>
      </c>
      <c r="K687" s="83">
        <v>0</v>
      </c>
      <c r="L687" s="397">
        <v>0</v>
      </c>
      <c r="M687" s="397">
        <v>0</v>
      </c>
      <c r="N687" s="27">
        <v>0</v>
      </c>
    </row>
    <row r="688" spans="2:14" x14ac:dyDescent="0.35">
      <c r="B688" s="592"/>
      <c r="C688" s="615" t="s">
        <v>28</v>
      </c>
      <c r="D688" s="89" t="s">
        <v>34</v>
      </c>
      <c r="E688" s="398">
        <v>0</v>
      </c>
      <c r="F688" s="389">
        <v>0</v>
      </c>
      <c r="G688" s="389">
        <v>0</v>
      </c>
      <c r="H688" s="389">
        <v>0</v>
      </c>
      <c r="I688" s="389">
        <v>0</v>
      </c>
      <c r="J688" s="19">
        <v>0</v>
      </c>
      <c r="K688" s="55">
        <v>0</v>
      </c>
      <c r="L688" s="389">
        <v>0</v>
      </c>
      <c r="M688" s="389">
        <v>0</v>
      </c>
      <c r="N688" s="19">
        <v>0</v>
      </c>
    </row>
    <row r="689" spans="1:53" x14ac:dyDescent="0.35">
      <c r="B689" s="592"/>
      <c r="C689" s="617"/>
      <c r="D689" s="90" t="s">
        <v>36</v>
      </c>
      <c r="E689" s="399">
        <v>0</v>
      </c>
      <c r="F689" s="395">
        <v>0</v>
      </c>
      <c r="G689" s="395">
        <v>0</v>
      </c>
      <c r="H689" s="395">
        <v>0</v>
      </c>
      <c r="I689" s="395">
        <v>0</v>
      </c>
      <c r="J689" s="39">
        <v>0</v>
      </c>
      <c r="K689" s="57">
        <v>0</v>
      </c>
      <c r="L689" s="395">
        <v>0</v>
      </c>
      <c r="M689" s="395">
        <v>0</v>
      </c>
      <c r="N689" s="39">
        <v>0</v>
      </c>
    </row>
    <row r="690" spans="1:53" x14ac:dyDescent="0.35">
      <c r="B690" s="592"/>
      <c r="C690" s="617"/>
      <c r="D690" s="90" t="s">
        <v>35</v>
      </c>
      <c r="E690" s="399">
        <v>0</v>
      </c>
      <c r="F690" s="395">
        <v>0</v>
      </c>
      <c r="G690" s="395">
        <v>0</v>
      </c>
      <c r="H690" s="395">
        <v>0</v>
      </c>
      <c r="I690" s="395">
        <v>0</v>
      </c>
      <c r="J690" s="39">
        <v>0</v>
      </c>
      <c r="K690" s="57">
        <v>0</v>
      </c>
      <c r="L690" s="395">
        <v>0</v>
      </c>
      <c r="M690" s="395">
        <v>0</v>
      </c>
      <c r="N690" s="39">
        <v>0</v>
      </c>
    </row>
    <row r="691" spans="1:53" ht="15.75" customHeight="1" thickBot="1" x14ac:dyDescent="0.4">
      <c r="B691" s="592"/>
      <c r="C691" s="619"/>
      <c r="D691" s="91" t="s">
        <v>37</v>
      </c>
      <c r="E691" s="396">
        <v>0</v>
      </c>
      <c r="F691" s="397">
        <v>0</v>
      </c>
      <c r="G691" s="397">
        <v>0</v>
      </c>
      <c r="H691" s="397">
        <v>0</v>
      </c>
      <c r="I691" s="397">
        <v>0</v>
      </c>
      <c r="J691" s="27">
        <v>0</v>
      </c>
      <c r="K691" s="83">
        <v>0</v>
      </c>
      <c r="L691" s="397">
        <v>0</v>
      </c>
      <c r="M691" s="397">
        <v>0</v>
      </c>
      <c r="N691" s="27">
        <v>0</v>
      </c>
    </row>
    <row r="692" spans="1:53" ht="15.75" customHeight="1" x14ac:dyDescent="0.35">
      <c r="B692" s="592"/>
      <c r="C692" s="615" t="s">
        <v>184</v>
      </c>
      <c r="D692" s="86" t="s">
        <v>72</v>
      </c>
      <c r="E692" s="398">
        <v>0</v>
      </c>
      <c r="F692" s="389">
        <v>0</v>
      </c>
      <c r="G692" s="389">
        <v>0</v>
      </c>
      <c r="H692" s="389">
        <v>0</v>
      </c>
      <c r="I692" s="389">
        <v>0</v>
      </c>
      <c r="J692" s="19">
        <v>0</v>
      </c>
      <c r="K692" s="55">
        <v>0</v>
      </c>
      <c r="L692" s="389">
        <v>0</v>
      </c>
      <c r="M692" s="389">
        <v>0</v>
      </c>
      <c r="N692" s="19">
        <v>0</v>
      </c>
    </row>
    <row r="693" spans="1:53" ht="15.75" customHeight="1" thickBot="1" x14ac:dyDescent="0.4">
      <c r="B693" s="592"/>
      <c r="C693" s="617"/>
      <c r="D693" s="88" t="s">
        <v>73</v>
      </c>
      <c r="E693" s="399">
        <v>0</v>
      </c>
      <c r="F693" s="395">
        <v>0</v>
      </c>
      <c r="G693" s="395">
        <v>0</v>
      </c>
      <c r="H693" s="395">
        <v>0</v>
      </c>
      <c r="I693" s="395">
        <v>0</v>
      </c>
      <c r="J693" s="39">
        <v>0</v>
      </c>
      <c r="K693" s="57">
        <v>0</v>
      </c>
      <c r="L693" s="395">
        <v>0</v>
      </c>
      <c r="M693" s="395">
        <v>0</v>
      </c>
      <c r="N693" s="39">
        <v>0</v>
      </c>
    </row>
    <row r="694" spans="1:53" ht="18.75" customHeight="1" x14ac:dyDescent="0.35">
      <c r="B694" s="592"/>
      <c r="C694" s="615" t="s">
        <v>185</v>
      </c>
      <c r="D694" s="198" t="s">
        <v>190</v>
      </c>
      <c r="E694" s="398">
        <v>0</v>
      </c>
      <c r="F694" s="389">
        <v>0</v>
      </c>
      <c r="G694" s="389">
        <v>0</v>
      </c>
      <c r="H694" s="389">
        <v>0</v>
      </c>
      <c r="I694" s="389">
        <v>0</v>
      </c>
      <c r="J694" s="19">
        <v>0</v>
      </c>
      <c r="K694" s="55">
        <v>0</v>
      </c>
      <c r="L694" s="389">
        <v>0</v>
      </c>
      <c r="M694" s="389">
        <v>0</v>
      </c>
      <c r="N694" s="19">
        <v>0</v>
      </c>
    </row>
    <row r="695" spans="1:53" ht="18" customHeight="1" x14ac:dyDescent="0.35">
      <c r="B695" s="592"/>
      <c r="C695" s="621"/>
      <c r="D695" s="199" t="s">
        <v>211</v>
      </c>
      <c r="E695" s="399">
        <v>0</v>
      </c>
      <c r="F695" s="395">
        <v>0</v>
      </c>
      <c r="G695" s="395">
        <v>0</v>
      </c>
      <c r="H695" s="395">
        <v>0</v>
      </c>
      <c r="I695" s="395">
        <v>0</v>
      </c>
      <c r="J695" s="39">
        <v>0</v>
      </c>
      <c r="K695" s="57">
        <v>0</v>
      </c>
      <c r="L695" s="395">
        <v>0</v>
      </c>
      <c r="M695" s="395">
        <v>0</v>
      </c>
      <c r="N695" s="39">
        <v>0</v>
      </c>
    </row>
    <row r="696" spans="1:53" ht="21.75" customHeight="1" thickBot="1" x14ac:dyDescent="0.4">
      <c r="B696" s="592"/>
      <c r="C696" s="616"/>
      <c r="D696" s="200" t="s">
        <v>253</v>
      </c>
      <c r="E696" s="429">
        <v>0</v>
      </c>
      <c r="F696" s="397">
        <v>0</v>
      </c>
      <c r="G696" s="397">
        <v>0</v>
      </c>
      <c r="H696" s="397">
        <v>0</v>
      </c>
      <c r="I696" s="397">
        <v>0</v>
      </c>
      <c r="J696" s="27">
        <v>0</v>
      </c>
      <c r="K696" s="83">
        <v>0</v>
      </c>
      <c r="L696" s="397">
        <v>0</v>
      </c>
      <c r="M696" s="397">
        <v>0</v>
      </c>
      <c r="N696" s="27">
        <v>0</v>
      </c>
    </row>
    <row r="697" spans="1:53" ht="15.75" customHeight="1" x14ac:dyDescent="0.35">
      <c r="B697" s="592"/>
      <c r="C697" s="615" t="s">
        <v>186</v>
      </c>
      <c r="D697" s="201" t="s">
        <v>187</v>
      </c>
      <c r="E697" s="398">
        <v>0</v>
      </c>
      <c r="F697" s="389">
        <v>0</v>
      </c>
      <c r="G697" s="389">
        <v>0</v>
      </c>
      <c r="H697" s="389">
        <v>0</v>
      </c>
      <c r="I697" s="389">
        <v>0</v>
      </c>
      <c r="J697" s="19">
        <v>0</v>
      </c>
      <c r="K697" s="55">
        <v>0</v>
      </c>
      <c r="L697" s="389">
        <v>0</v>
      </c>
      <c r="M697" s="389">
        <v>0</v>
      </c>
      <c r="N697" s="19">
        <v>0</v>
      </c>
    </row>
    <row r="698" spans="1:53" x14ac:dyDescent="0.35">
      <c r="B698" s="592"/>
      <c r="C698" s="621"/>
      <c r="D698" s="199" t="s">
        <v>210</v>
      </c>
      <c r="E698" s="399">
        <v>0</v>
      </c>
      <c r="F698" s="395">
        <v>0</v>
      </c>
      <c r="G698" s="395">
        <v>0</v>
      </c>
      <c r="H698" s="395">
        <v>0</v>
      </c>
      <c r="I698" s="395">
        <v>0</v>
      </c>
      <c r="J698" s="39">
        <v>0</v>
      </c>
      <c r="K698" s="57">
        <v>0</v>
      </c>
      <c r="L698" s="395">
        <v>0</v>
      </c>
      <c r="M698" s="395">
        <v>0</v>
      </c>
      <c r="N698" s="39">
        <v>0</v>
      </c>
    </row>
    <row r="699" spans="1:53" x14ac:dyDescent="0.35">
      <c r="B699" s="592"/>
      <c r="C699" s="621"/>
      <c r="D699" s="202" t="s">
        <v>269</v>
      </c>
      <c r="E699" s="399">
        <v>0</v>
      </c>
      <c r="F699" s="395">
        <v>0</v>
      </c>
      <c r="G699" s="395">
        <v>0</v>
      </c>
      <c r="H699" s="395">
        <v>0</v>
      </c>
      <c r="I699" s="395">
        <v>0</v>
      </c>
      <c r="J699" s="39">
        <v>0</v>
      </c>
      <c r="K699" s="57">
        <v>0</v>
      </c>
      <c r="L699" s="395">
        <v>0</v>
      </c>
      <c r="M699" s="395">
        <v>0</v>
      </c>
      <c r="N699" s="39">
        <v>0</v>
      </c>
    </row>
    <row r="700" spans="1:53" ht="24" customHeight="1" thickBot="1" x14ac:dyDescent="0.4">
      <c r="B700" s="593"/>
      <c r="C700" s="616"/>
      <c r="D700" s="199" t="s">
        <v>254</v>
      </c>
      <c r="E700" s="429">
        <v>0</v>
      </c>
      <c r="F700" s="397">
        <v>0</v>
      </c>
      <c r="G700" s="397">
        <v>0</v>
      </c>
      <c r="H700" s="397">
        <v>0</v>
      </c>
      <c r="I700" s="397">
        <v>0</v>
      </c>
      <c r="J700" s="27">
        <v>0</v>
      </c>
      <c r="K700" s="83">
        <v>0</v>
      </c>
      <c r="L700" s="397">
        <v>0</v>
      </c>
      <c r="M700" s="397">
        <v>0</v>
      </c>
      <c r="N700" s="27">
        <v>0</v>
      </c>
    </row>
    <row r="701" spans="1:53" s="270" customFormat="1" ht="12" customHeight="1" thickBot="1" x14ac:dyDescent="0.4">
      <c r="A701" s="264"/>
      <c r="B701" s="266"/>
      <c r="C701" s="267"/>
      <c r="D701" s="267"/>
      <c r="E701" s="268"/>
      <c r="F701" s="268"/>
      <c r="G701" s="268"/>
      <c r="H701" s="268"/>
      <c r="I701" s="268"/>
      <c r="J701" s="268"/>
      <c r="K701" s="268"/>
      <c r="L701" s="269"/>
      <c r="M701" s="268"/>
      <c r="N701" s="268"/>
      <c r="O701" s="264"/>
      <c r="P701" s="264"/>
      <c r="Q701" s="264"/>
      <c r="R701" s="264"/>
      <c r="S701" s="264"/>
      <c r="T701" s="264"/>
      <c r="U701" s="264"/>
      <c r="V701" s="264"/>
      <c r="W701" s="264"/>
      <c r="X701" s="264"/>
      <c r="Y701" s="264"/>
      <c r="Z701" s="264"/>
      <c r="AA701" s="264"/>
      <c r="AB701" s="264"/>
      <c r="AC701" s="264"/>
      <c r="AD701" s="264"/>
      <c r="AE701" s="264"/>
      <c r="AF701" s="264"/>
      <c r="AG701" s="264"/>
      <c r="AH701" s="264"/>
      <c r="AI701" s="264"/>
      <c r="AJ701" s="264"/>
      <c r="AK701" s="264"/>
      <c r="AL701" s="264"/>
      <c r="AM701" s="264"/>
      <c r="AN701" s="264"/>
      <c r="AO701" s="264"/>
      <c r="AP701" s="264"/>
      <c r="AQ701" s="264"/>
      <c r="AR701" s="264"/>
      <c r="AS701" s="264"/>
      <c r="AT701" s="264"/>
      <c r="AU701" s="264"/>
      <c r="AV701" s="264"/>
      <c r="AW701" s="264"/>
      <c r="AX701" s="264"/>
      <c r="AY701" s="264"/>
      <c r="AZ701" s="264"/>
      <c r="BA701" s="264"/>
    </row>
    <row r="702" spans="1:53" ht="59.1" customHeight="1" thickBot="1" x14ac:dyDescent="0.55000000000000004">
      <c r="B702" s="205" t="s">
        <v>9</v>
      </c>
      <c r="C702" s="205" t="s">
        <v>51</v>
      </c>
      <c r="D702" s="208" t="s">
        <v>52</v>
      </c>
      <c r="E702" s="463" t="s">
        <v>192</v>
      </c>
      <c r="F702" s="7" t="s">
        <v>193</v>
      </c>
      <c r="G702" s="7" t="s">
        <v>194</v>
      </c>
      <c r="H702" s="7" t="s">
        <v>195</v>
      </c>
      <c r="I702" s="7" t="s">
        <v>196</v>
      </c>
      <c r="J702" s="8" t="s">
        <v>197</v>
      </c>
      <c r="K702" s="73" t="s">
        <v>23</v>
      </c>
      <c r="L702" s="75" t="s">
        <v>21</v>
      </c>
      <c r="M702" s="74" t="s">
        <v>22</v>
      </c>
      <c r="N702" s="8" t="s">
        <v>24</v>
      </c>
    </row>
    <row r="703" spans="1:53" ht="26.1" customHeight="1" thickBot="1" x14ac:dyDescent="0.4">
      <c r="B703" s="591" t="s">
        <v>239</v>
      </c>
      <c r="C703" s="116" t="s">
        <v>205</v>
      </c>
      <c r="D703" s="117" t="s">
        <v>204</v>
      </c>
      <c r="E703" s="495" t="e">
        <f>SUM(E704:E705)/SUM(E675:E676)*100</f>
        <v>#DIV/0!</v>
      </c>
      <c r="F703" s="271" t="e">
        <f t="shared" ref="F703:N703" si="28">SUM(F704:F705)/SUM(F675:F676)*100</f>
        <v>#DIV/0!</v>
      </c>
      <c r="G703" s="271" t="e">
        <f t="shared" si="28"/>
        <v>#DIV/0!</v>
      </c>
      <c r="H703" s="271" t="e">
        <f t="shared" si="28"/>
        <v>#DIV/0!</v>
      </c>
      <c r="I703" s="271" t="e">
        <f t="shared" si="28"/>
        <v>#DIV/0!</v>
      </c>
      <c r="J703" s="561" t="e">
        <f t="shared" si="28"/>
        <v>#DIV/0!</v>
      </c>
      <c r="K703" s="495" t="e">
        <f t="shared" si="28"/>
        <v>#DIV/0!</v>
      </c>
      <c r="L703" s="271" t="e">
        <f t="shared" si="28"/>
        <v>#DIV/0!</v>
      </c>
      <c r="M703" s="271" t="e">
        <f t="shared" si="28"/>
        <v>#DIV/0!</v>
      </c>
      <c r="N703" s="312" t="e">
        <f t="shared" si="28"/>
        <v>#DIV/0!</v>
      </c>
    </row>
    <row r="704" spans="1:53" ht="15" customHeight="1" x14ac:dyDescent="0.35">
      <c r="B704" s="592"/>
      <c r="C704" s="615" t="s">
        <v>2</v>
      </c>
      <c r="D704" s="76" t="s">
        <v>0</v>
      </c>
      <c r="E704" s="388">
        <v>0</v>
      </c>
      <c r="F704" s="389">
        <v>0</v>
      </c>
      <c r="G704" s="389">
        <v>0</v>
      </c>
      <c r="H704" s="389">
        <v>0</v>
      </c>
      <c r="I704" s="389">
        <v>0</v>
      </c>
      <c r="J704" s="19">
        <v>0</v>
      </c>
      <c r="K704" s="55">
        <v>0</v>
      </c>
      <c r="L704" s="389">
        <v>0</v>
      </c>
      <c r="M704" s="389">
        <v>0</v>
      </c>
      <c r="N704" s="19">
        <v>0</v>
      </c>
    </row>
    <row r="705" spans="2:14" ht="15.75" customHeight="1" thickBot="1" x14ac:dyDescent="0.4">
      <c r="B705" s="592"/>
      <c r="C705" s="616"/>
      <c r="D705" s="77" t="s">
        <v>1</v>
      </c>
      <c r="E705" s="390">
        <v>0</v>
      </c>
      <c r="F705" s="391">
        <v>0</v>
      </c>
      <c r="G705" s="391">
        <v>0</v>
      </c>
      <c r="H705" s="391">
        <v>0</v>
      </c>
      <c r="I705" s="391">
        <v>0</v>
      </c>
      <c r="J705" s="61">
        <v>0</v>
      </c>
      <c r="K705" s="78">
        <v>0</v>
      </c>
      <c r="L705" s="391">
        <v>0</v>
      </c>
      <c r="M705" s="391">
        <v>0</v>
      </c>
      <c r="N705" s="27">
        <v>0</v>
      </c>
    </row>
    <row r="706" spans="2:14" ht="15.75" customHeight="1" x14ac:dyDescent="0.35">
      <c r="B706" s="592"/>
      <c r="C706" s="615" t="s">
        <v>25</v>
      </c>
      <c r="D706" s="79" t="s">
        <v>3</v>
      </c>
      <c r="E706" s="392">
        <v>0</v>
      </c>
      <c r="F706" s="393">
        <v>0</v>
      </c>
      <c r="G706" s="393">
        <v>0</v>
      </c>
      <c r="H706" s="393">
        <v>0</v>
      </c>
      <c r="I706" s="393">
        <v>0</v>
      </c>
      <c r="J706" s="32">
        <v>0</v>
      </c>
      <c r="K706" s="80">
        <v>0</v>
      </c>
      <c r="L706" s="393">
        <v>0</v>
      </c>
      <c r="M706" s="393">
        <v>0</v>
      </c>
      <c r="N706" s="32">
        <v>0</v>
      </c>
    </row>
    <row r="707" spans="2:14" ht="15.75" customHeight="1" x14ac:dyDescent="0.35">
      <c r="B707" s="592"/>
      <c r="C707" s="617"/>
      <c r="D707" s="105" t="s">
        <v>5</v>
      </c>
      <c r="E707" s="394">
        <v>0</v>
      </c>
      <c r="F707" s="395">
        <v>0</v>
      </c>
      <c r="G707" s="395">
        <v>0</v>
      </c>
      <c r="H707" s="395">
        <v>0</v>
      </c>
      <c r="I707" s="395">
        <v>0</v>
      </c>
      <c r="J707" s="39">
        <v>0</v>
      </c>
      <c r="K707" s="57">
        <v>0</v>
      </c>
      <c r="L707" s="395">
        <v>0</v>
      </c>
      <c r="M707" s="395">
        <v>0</v>
      </c>
      <c r="N707" s="39">
        <v>0</v>
      </c>
    </row>
    <row r="708" spans="2:14" ht="15.75" customHeight="1" x14ac:dyDescent="0.35">
      <c r="B708" s="592"/>
      <c r="C708" s="617"/>
      <c r="D708" s="105" t="s">
        <v>6</v>
      </c>
      <c r="E708" s="394">
        <v>0</v>
      </c>
      <c r="F708" s="395">
        <v>0</v>
      </c>
      <c r="G708" s="395">
        <v>0</v>
      </c>
      <c r="H708" s="395">
        <v>0</v>
      </c>
      <c r="I708" s="395">
        <v>0</v>
      </c>
      <c r="J708" s="39">
        <v>0</v>
      </c>
      <c r="K708" s="57">
        <v>0</v>
      </c>
      <c r="L708" s="395">
        <v>0</v>
      </c>
      <c r="M708" s="395">
        <v>0</v>
      </c>
      <c r="N708" s="39">
        <v>0</v>
      </c>
    </row>
    <row r="709" spans="2:14" ht="15.75" customHeight="1" thickBot="1" x14ac:dyDescent="0.4">
      <c r="B709" s="592"/>
      <c r="C709" s="616"/>
      <c r="D709" s="108" t="s">
        <v>4</v>
      </c>
      <c r="E709" s="396">
        <v>0</v>
      </c>
      <c r="F709" s="397">
        <v>0</v>
      </c>
      <c r="G709" s="397">
        <v>0</v>
      </c>
      <c r="H709" s="397">
        <v>0</v>
      </c>
      <c r="I709" s="397">
        <v>0</v>
      </c>
      <c r="J709" s="27">
        <v>0</v>
      </c>
      <c r="K709" s="83">
        <v>0</v>
      </c>
      <c r="L709" s="397">
        <v>0</v>
      </c>
      <c r="M709" s="397">
        <v>0</v>
      </c>
      <c r="N709" s="27">
        <v>0</v>
      </c>
    </row>
    <row r="710" spans="2:14" x14ac:dyDescent="0.35">
      <c r="B710" s="592"/>
      <c r="C710" s="615" t="s">
        <v>26</v>
      </c>
      <c r="D710" s="84" t="s">
        <v>7</v>
      </c>
      <c r="E710" s="388">
        <v>0</v>
      </c>
      <c r="F710" s="389">
        <v>0</v>
      </c>
      <c r="G710" s="389">
        <v>0</v>
      </c>
      <c r="H710" s="389">
        <v>0</v>
      </c>
      <c r="I710" s="389">
        <v>0</v>
      </c>
      <c r="J710" s="19">
        <v>0</v>
      </c>
      <c r="K710" s="55">
        <v>0</v>
      </c>
      <c r="L710" s="389">
        <v>0</v>
      </c>
      <c r="M710" s="389">
        <v>0</v>
      </c>
      <c r="N710" s="19">
        <v>0</v>
      </c>
    </row>
    <row r="711" spans="2:14" ht="16.5" customHeight="1" thickBot="1" x14ac:dyDescent="0.4">
      <c r="B711" s="592"/>
      <c r="C711" s="616"/>
      <c r="D711" s="85" t="s">
        <v>8</v>
      </c>
      <c r="E711" s="396">
        <v>0</v>
      </c>
      <c r="F711" s="397">
        <v>0</v>
      </c>
      <c r="G711" s="397">
        <v>0</v>
      </c>
      <c r="H711" s="397">
        <v>0</v>
      </c>
      <c r="I711" s="397">
        <v>0</v>
      </c>
      <c r="J711" s="27">
        <v>0</v>
      </c>
      <c r="K711" s="83">
        <v>0</v>
      </c>
      <c r="L711" s="397">
        <v>0</v>
      </c>
      <c r="M711" s="397">
        <v>0</v>
      </c>
      <c r="N711" s="27">
        <v>0</v>
      </c>
    </row>
    <row r="712" spans="2:14" ht="16.5" customHeight="1" x14ac:dyDescent="0.35">
      <c r="B712" s="592"/>
      <c r="C712" s="618" t="s">
        <v>62</v>
      </c>
      <c r="D712" s="86" t="s">
        <v>29</v>
      </c>
      <c r="E712" s="388">
        <v>0</v>
      </c>
      <c r="F712" s="389">
        <v>0</v>
      </c>
      <c r="G712" s="389">
        <v>0</v>
      </c>
      <c r="H712" s="389">
        <v>0</v>
      </c>
      <c r="I712" s="389">
        <v>0</v>
      </c>
      <c r="J712" s="19">
        <v>0</v>
      </c>
      <c r="K712" s="55">
        <v>0</v>
      </c>
      <c r="L712" s="389">
        <v>0</v>
      </c>
      <c r="M712" s="389">
        <v>0</v>
      </c>
      <c r="N712" s="19">
        <v>0</v>
      </c>
    </row>
    <row r="713" spans="2:14" ht="16.5" customHeight="1" thickBot="1" x14ac:dyDescent="0.4">
      <c r="B713" s="592"/>
      <c r="C713" s="619"/>
      <c r="D713" s="85" t="s">
        <v>30</v>
      </c>
      <c r="E713" s="396">
        <v>0</v>
      </c>
      <c r="F713" s="397">
        <v>0</v>
      </c>
      <c r="G713" s="397">
        <v>0</v>
      </c>
      <c r="H713" s="397">
        <v>0</v>
      </c>
      <c r="I713" s="397">
        <v>0</v>
      </c>
      <c r="J713" s="27">
        <v>0</v>
      </c>
      <c r="K713" s="83">
        <v>0</v>
      </c>
      <c r="L713" s="397">
        <v>0</v>
      </c>
      <c r="M713" s="397">
        <v>0</v>
      </c>
      <c r="N713" s="27">
        <v>0</v>
      </c>
    </row>
    <row r="714" spans="2:14" ht="15.75" customHeight="1" x14ac:dyDescent="0.35">
      <c r="B714" s="592"/>
      <c r="C714" s="615" t="s">
        <v>27</v>
      </c>
      <c r="D714" s="86" t="s">
        <v>31</v>
      </c>
      <c r="E714" s="388">
        <v>0</v>
      </c>
      <c r="F714" s="389">
        <v>0</v>
      </c>
      <c r="G714" s="389">
        <v>0</v>
      </c>
      <c r="H714" s="389">
        <v>0</v>
      </c>
      <c r="I714" s="389">
        <v>0</v>
      </c>
      <c r="J714" s="19">
        <v>0</v>
      </c>
      <c r="K714" s="55">
        <v>0</v>
      </c>
      <c r="L714" s="389">
        <v>0</v>
      </c>
      <c r="M714" s="389">
        <v>0</v>
      </c>
      <c r="N714" s="19">
        <v>0</v>
      </c>
    </row>
    <row r="715" spans="2:14" ht="18.75" customHeight="1" x14ac:dyDescent="0.35">
      <c r="B715" s="592"/>
      <c r="C715" s="617"/>
      <c r="D715" s="87" t="s">
        <v>32</v>
      </c>
      <c r="E715" s="394">
        <v>0</v>
      </c>
      <c r="F715" s="395">
        <v>0</v>
      </c>
      <c r="G715" s="395">
        <v>0</v>
      </c>
      <c r="H715" s="395">
        <v>0</v>
      </c>
      <c r="I715" s="395">
        <v>0</v>
      </c>
      <c r="J715" s="39">
        <v>0</v>
      </c>
      <c r="K715" s="57">
        <v>0</v>
      </c>
      <c r="L715" s="395">
        <v>0</v>
      </c>
      <c r="M715" s="395">
        <v>0</v>
      </c>
      <c r="N715" s="39">
        <v>0</v>
      </c>
    </row>
    <row r="716" spans="2:14" ht="13.9" thickBot="1" x14ac:dyDescent="0.4">
      <c r="B716" s="592"/>
      <c r="C716" s="619"/>
      <c r="D716" s="88" t="s">
        <v>33</v>
      </c>
      <c r="E716" s="396">
        <v>0</v>
      </c>
      <c r="F716" s="397">
        <v>0</v>
      </c>
      <c r="G716" s="397">
        <v>0</v>
      </c>
      <c r="H716" s="397">
        <v>0</v>
      </c>
      <c r="I716" s="397">
        <v>0</v>
      </c>
      <c r="J716" s="27">
        <v>0</v>
      </c>
      <c r="K716" s="83">
        <v>0</v>
      </c>
      <c r="L716" s="397">
        <v>0</v>
      </c>
      <c r="M716" s="397">
        <v>0</v>
      </c>
      <c r="N716" s="27">
        <v>0</v>
      </c>
    </row>
    <row r="717" spans="2:14" x14ac:dyDescent="0.35">
      <c r="B717" s="592"/>
      <c r="C717" s="615" t="s">
        <v>28</v>
      </c>
      <c r="D717" s="89" t="s">
        <v>34</v>
      </c>
      <c r="E717" s="398">
        <v>0</v>
      </c>
      <c r="F717" s="389">
        <v>0</v>
      </c>
      <c r="G717" s="389">
        <v>0</v>
      </c>
      <c r="H717" s="389">
        <v>0</v>
      </c>
      <c r="I717" s="389">
        <v>0</v>
      </c>
      <c r="J717" s="19">
        <v>0</v>
      </c>
      <c r="K717" s="55">
        <v>0</v>
      </c>
      <c r="L717" s="389">
        <v>0</v>
      </c>
      <c r="M717" s="389">
        <v>0</v>
      </c>
      <c r="N717" s="19">
        <v>0</v>
      </c>
    </row>
    <row r="718" spans="2:14" x14ac:dyDescent="0.35">
      <c r="B718" s="592"/>
      <c r="C718" s="617"/>
      <c r="D718" s="90" t="s">
        <v>36</v>
      </c>
      <c r="E718" s="399">
        <v>0</v>
      </c>
      <c r="F718" s="395">
        <v>0</v>
      </c>
      <c r="G718" s="395">
        <v>0</v>
      </c>
      <c r="H718" s="395">
        <v>0</v>
      </c>
      <c r="I718" s="395">
        <v>0</v>
      </c>
      <c r="J718" s="39">
        <v>0</v>
      </c>
      <c r="K718" s="57">
        <v>0</v>
      </c>
      <c r="L718" s="395">
        <v>0</v>
      </c>
      <c r="M718" s="395">
        <v>0</v>
      </c>
      <c r="N718" s="39">
        <v>0</v>
      </c>
    </row>
    <row r="719" spans="2:14" x14ac:dyDescent="0.35">
      <c r="B719" s="592"/>
      <c r="C719" s="617"/>
      <c r="D719" s="90" t="s">
        <v>35</v>
      </c>
      <c r="E719" s="399">
        <v>0</v>
      </c>
      <c r="F719" s="395">
        <v>0</v>
      </c>
      <c r="G719" s="395">
        <v>0</v>
      </c>
      <c r="H719" s="395">
        <v>0</v>
      </c>
      <c r="I719" s="395">
        <v>0</v>
      </c>
      <c r="J719" s="39">
        <v>0</v>
      </c>
      <c r="K719" s="57">
        <v>0</v>
      </c>
      <c r="L719" s="395">
        <v>0</v>
      </c>
      <c r="M719" s="395">
        <v>0</v>
      </c>
      <c r="N719" s="39">
        <v>0</v>
      </c>
    </row>
    <row r="720" spans="2:14" ht="15.75" customHeight="1" thickBot="1" x14ac:dyDescent="0.4">
      <c r="B720" s="592"/>
      <c r="C720" s="619"/>
      <c r="D720" s="91" t="s">
        <v>37</v>
      </c>
      <c r="E720" s="396">
        <v>0</v>
      </c>
      <c r="F720" s="397">
        <v>0</v>
      </c>
      <c r="G720" s="397">
        <v>0</v>
      </c>
      <c r="H720" s="397">
        <v>0</v>
      </c>
      <c r="I720" s="397">
        <v>0</v>
      </c>
      <c r="J720" s="27">
        <v>0</v>
      </c>
      <c r="K720" s="83">
        <v>0</v>
      </c>
      <c r="L720" s="397">
        <v>0</v>
      </c>
      <c r="M720" s="397">
        <v>0</v>
      </c>
      <c r="N720" s="27">
        <v>0</v>
      </c>
    </row>
    <row r="721" spans="1:53" ht="15.75" customHeight="1" x14ac:dyDescent="0.35">
      <c r="B721" s="592"/>
      <c r="C721" s="615" t="s">
        <v>188</v>
      </c>
      <c r="D721" s="201" t="s">
        <v>16</v>
      </c>
      <c r="E721" s="398">
        <v>0</v>
      </c>
      <c r="F721" s="389">
        <v>0</v>
      </c>
      <c r="G721" s="389">
        <v>0</v>
      </c>
      <c r="H721" s="389">
        <v>0</v>
      </c>
      <c r="I721" s="389">
        <v>0</v>
      </c>
      <c r="J721" s="19">
        <v>0</v>
      </c>
      <c r="K721" s="55">
        <v>0</v>
      </c>
      <c r="L721" s="389">
        <v>0</v>
      </c>
      <c r="M721" s="389">
        <v>0</v>
      </c>
      <c r="N721" s="19">
        <v>0</v>
      </c>
    </row>
    <row r="722" spans="1:53" x14ac:dyDescent="0.35">
      <c r="B722" s="592"/>
      <c r="C722" s="621"/>
      <c r="D722" s="199" t="s">
        <v>17</v>
      </c>
      <c r="E722" s="399">
        <v>0</v>
      </c>
      <c r="F722" s="395">
        <v>0</v>
      </c>
      <c r="G722" s="395">
        <v>0</v>
      </c>
      <c r="H722" s="395">
        <v>0</v>
      </c>
      <c r="I722" s="395">
        <v>0</v>
      </c>
      <c r="J722" s="39">
        <v>0</v>
      </c>
      <c r="K722" s="57">
        <v>0</v>
      </c>
      <c r="L722" s="395">
        <v>0</v>
      </c>
      <c r="M722" s="395">
        <v>0</v>
      </c>
      <c r="N722" s="39">
        <v>0</v>
      </c>
    </row>
    <row r="723" spans="1:53" x14ac:dyDescent="0.35">
      <c r="B723" s="592"/>
      <c r="C723" s="621"/>
      <c r="D723" s="199" t="s">
        <v>18</v>
      </c>
      <c r="E723" s="399">
        <v>0</v>
      </c>
      <c r="F723" s="395">
        <v>0</v>
      </c>
      <c r="G723" s="395">
        <v>0</v>
      </c>
      <c r="H723" s="395">
        <v>0</v>
      </c>
      <c r="I723" s="395">
        <v>0</v>
      </c>
      <c r="J723" s="39">
        <v>0</v>
      </c>
      <c r="K723" s="57">
        <v>0</v>
      </c>
      <c r="L723" s="395">
        <v>0</v>
      </c>
      <c r="M723" s="395">
        <v>0</v>
      </c>
      <c r="N723" s="39">
        <v>0</v>
      </c>
    </row>
    <row r="724" spans="1:53" x14ac:dyDescent="0.35">
      <c r="B724" s="592"/>
      <c r="C724" s="621"/>
      <c r="D724" s="199" t="s">
        <v>19</v>
      </c>
      <c r="E724" s="399">
        <v>0</v>
      </c>
      <c r="F724" s="395">
        <v>0</v>
      </c>
      <c r="G724" s="395">
        <v>0</v>
      </c>
      <c r="H724" s="395">
        <v>0</v>
      </c>
      <c r="I724" s="395">
        <v>0</v>
      </c>
      <c r="J724" s="39">
        <v>0</v>
      </c>
      <c r="K724" s="57">
        <v>0</v>
      </c>
      <c r="L724" s="395">
        <v>0</v>
      </c>
      <c r="M724" s="395">
        <v>0</v>
      </c>
      <c r="N724" s="39">
        <v>0</v>
      </c>
    </row>
    <row r="725" spans="1:53" x14ac:dyDescent="0.35">
      <c r="B725" s="592"/>
      <c r="C725" s="621"/>
      <c r="D725" s="199" t="s">
        <v>20</v>
      </c>
      <c r="E725" s="399">
        <v>0</v>
      </c>
      <c r="F725" s="395">
        <v>0</v>
      </c>
      <c r="G725" s="395">
        <v>0</v>
      </c>
      <c r="H725" s="395">
        <v>0</v>
      </c>
      <c r="I725" s="395">
        <v>0</v>
      </c>
      <c r="J725" s="39">
        <v>0</v>
      </c>
      <c r="K725" s="57">
        <v>0</v>
      </c>
      <c r="L725" s="395">
        <v>0</v>
      </c>
      <c r="M725" s="395">
        <v>0</v>
      </c>
      <c r="N725" s="39">
        <v>0</v>
      </c>
    </row>
    <row r="726" spans="1:53" ht="23.25" customHeight="1" thickBot="1" x14ac:dyDescent="0.4">
      <c r="B726" s="593"/>
      <c r="C726" s="616"/>
      <c r="D726" s="203" t="s">
        <v>255</v>
      </c>
      <c r="E726" s="429">
        <v>0</v>
      </c>
      <c r="F726" s="397">
        <v>0</v>
      </c>
      <c r="G726" s="397">
        <v>0</v>
      </c>
      <c r="H726" s="397">
        <v>0</v>
      </c>
      <c r="I726" s="397">
        <v>0</v>
      </c>
      <c r="J726" s="27">
        <v>0</v>
      </c>
      <c r="K726" s="83">
        <v>0</v>
      </c>
      <c r="L726" s="397">
        <v>0</v>
      </c>
      <c r="M726" s="397">
        <v>0</v>
      </c>
      <c r="N726" s="27">
        <v>0</v>
      </c>
    </row>
    <row r="727" spans="1:53" s="270" customFormat="1" ht="12" customHeight="1" thickBot="1" x14ac:dyDescent="0.4">
      <c r="A727" s="264"/>
      <c r="B727" s="266"/>
      <c r="C727" s="267"/>
      <c r="D727" s="267"/>
      <c r="E727" s="268"/>
      <c r="F727" s="268"/>
      <c r="G727" s="268"/>
      <c r="H727" s="268"/>
      <c r="I727" s="268"/>
      <c r="J727" s="268"/>
      <c r="K727" s="268"/>
      <c r="L727" s="269"/>
      <c r="M727" s="268"/>
      <c r="N727" s="268"/>
      <c r="O727" s="264"/>
      <c r="P727" s="264"/>
      <c r="Q727" s="264"/>
      <c r="R727" s="264"/>
      <c r="S727" s="264"/>
      <c r="T727" s="264"/>
      <c r="U727" s="264"/>
      <c r="V727" s="264"/>
      <c r="W727" s="264"/>
      <c r="X727" s="264"/>
      <c r="Y727" s="264"/>
      <c r="Z727" s="264"/>
      <c r="AA727" s="264"/>
      <c r="AB727" s="264"/>
      <c r="AC727" s="264"/>
      <c r="AD727" s="264"/>
      <c r="AE727" s="264"/>
      <c r="AF727" s="264"/>
      <c r="AG727" s="264"/>
      <c r="AH727" s="264"/>
      <c r="AI727" s="264"/>
      <c r="AJ727" s="264"/>
      <c r="AK727" s="264"/>
      <c r="AL727" s="264"/>
      <c r="AM727" s="264"/>
      <c r="AN727" s="264"/>
      <c r="AO727" s="264"/>
      <c r="AP727" s="264"/>
      <c r="AQ727" s="264"/>
      <c r="AR727" s="264"/>
      <c r="AS727" s="264"/>
      <c r="AT727" s="264"/>
      <c r="AU727" s="264"/>
      <c r="AV727" s="264"/>
      <c r="AW727" s="264"/>
      <c r="AX727" s="264"/>
      <c r="AY727" s="264"/>
      <c r="AZ727" s="264"/>
      <c r="BA727" s="264"/>
    </row>
    <row r="728" spans="1:53" ht="59.1" customHeight="1" thickBot="1" x14ac:dyDescent="0.55000000000000004">
      <c r="B728" s="205" t="s">
        <v>9</v>
      </c>
      <c r="C728" s="205" t="s">
        <v>51</v>
      </c>
      <c r="D728" s="208" t="s">
        <v>52</v>
      </c>
      <c r="E728" s="463" t="s">
        <v>192</v>
      </c>
      <c r="F728" s="7" t="s">
        <v>193</v>
      </c>
      <c r="G728" s="7" t="s">
        <v>194</v>
      </c>
      <c r="H728" s="7" t="s">
        <v>195</v>
      </c>
      <c r="I728" s="7" t="s">
        <v>196</v>
      </c>
      <c r="J728" s="8" t="s">
        <v>197</v>
      </c>
      <c r="K728" s="73" t="s">
        <v>23</v>
      </c>
      <c r="L728" s="75" t="s">
        <v>21</v>
      </c>
      <c r="M728" s="74" t="s">
        <v>22</v>
      </c>
      <c r="N728" s="8" t="s">
        <v>24</v>
      </c>
    </row>
    <row r="729" spans="1:53" ht="24.6" customHeight="1" thickBot="1" x14ac:dyDescent="0.4">
      <c r="B729" s="591" t="s">
        <v>240</v>
      </c>
      <c r="C729" s="116" t="s">
        <v>205</v>
      </c>
      <c r="D729" s="117" t="s">
        <v>204</v>
      </c>
      <c r="E729" s="495" t="e">
        <f>SUM(E730:E731)/SUM(E675:E676)*100</f>
        <v>#DIV/0!</v>
      </c>
      <c r="F729" s="271" t="e">
        <f t="shared" ref="F729:N729" si="29">SUM(F730:F731)/SUM(F675:F676)*100</f>
        <v>#DIV/0!</v>
      </c>
      <c r="G729" s="271" t="e">
        <f t="shared" si="29"/>
        <v>#DIV/0!</v>
      </c>
      <c r="H729" s="271" t="e">
        <f t="shared" si="29"/>
        <v>#DIV/0!</v>
      </c>
      <c r="I729" s="271" t="e">
        <f t="shared" si="29"/>
        <v>#DIV/0!</v>
      </c>
      <c r="J729" s="561" t="e">
        <f t="shared" si="29"/>
        <v>#DIV/0!</v>
      </c>
      <c r="K729" s="495" t="e">
        <f t="shared" si="29"/>
        <v>#DIV/0!</v>
      </c>
      <c r="L729" s="271" t="e">
        <f t="shared" si="29"/>
        <v>#DIV/0!</v>
      </c>
      <c r="M729" s="271" t="e">
        <f t="shared" si="29"/>
        <v>#DIV/0!</v>
      </c>
      <c r="N729" s="312" t="e">
        <f t="shared" si="29"/>
        <v>#DIV/0!</v>
      </c>
    </row>
    <row r="730" spans="1:53" ht="15" customHeight="1" x14ac:dyDescent="0.35">
      <c r="B730" s="592"/>
      <c r="C730" s="615" t="s">
        <v>2</v>
      </c>
      <c r="D730" s="76" t="s">
        <v>0</v>
      </c>
      <c r="E730" s="388">
        <v>0</v>
      </c>
      <c r="F730" s="389">
        <v>0</v>
      </c>
      <c r="G730" s="389">
        <v>0</v>
      </c>
      <c r="H730" s="389">
        <v>0</v>
      </c>
      <c r="I730" s="389">
        <v>0</v>
      </c>
      <c r="J730" s="149">
        <v>0</v>
      </c>
      <c r="K730" s="55">
        <v>0</v>
      </c>
      <c r="L730" s="389">
        <v>0</v>
      </c>
      <c r="M730" s="389">
        <v>0</v>
      </c>
      <c r="N730" s="19">
        <v>0</v>
      </c>
    </row>
    <row r="731" spans="1:53" ht="15.75" customHeight="1" thickBot="1" x14ac:dyDescent="0.4">
      <c r="B731" s="592"/>
      <c r="C731" s="616"/>
      <c r="D731" s="77" t="s">
        <v>1</v>
      </c>
      <c r="E731" s="390">
        <v>0</v>
      </c>
      <c r="F731" s="391">
        <v>0</v>
      </c>
      <c r="G731" s="391">
        <v>0</v>
      </c>
      <c r="H731" s="391">
        <v>0</v>
      </c>
      <c r="I731" s="391">
        <v>0</v>
      </c>
      <c r="J731" s="61">
        <v>0</v>
      </c>
      <c r="K731" s="78">
        <v>0</v>
      </c>
      <c r="L731" s="391">
        <v>0</v>
      </c>
      <c r="M731" s="391">
        <v>0</v>
      </c>
      <c r="N731" s="27">
        <v>0</v>
      </c>
    </row>
    <row r="732" spans="1:53" ht="15.75" customHeight="1" x14ac:dyDescent="0.35">
      <c r="B732" s="592"/>
      <c r="C732" s="615" t="s">
        <v>25</v>
      </c>
      <c r="D732" s="79" t="s">
        <v>3</v>
      </c>
      <c r="E732" s="392">
        <v>0</v>
      </c>
      <c r="F732" s="393">
        <v>0</v>
      </c>
      <c r="G732" s="393">
        <v>0</v>
      </c>
      <c r="H732" s="393">
        <v>0</v>
      </c>
      <c r="I732" s="393">
        <v>0</v>
      </c>
      <c r="J732" s="32">
        <v>0</v>
      </c>
      <c r="K732" s="80">
        <v>0</v>
      </c>
      <c r="L732" s="393">
        <v>0</v>
      </c>
      <c r="M732" s="393">
        <v>0</v>
      </c>
      <c r="N732" s="32">
        <v>0</v>
      </c>
    </row>
    <row r="733" spans="1:53" ht="15.75" customHeight="1" x14ac:dyDescent="0.35">
      <c r="B733" s="592"/>
      <c r="C733" s="617"/>
      <c r="D733" s="105" t="s">
        <v>5</v>
      </c>
      <c r="E733" s="394">
        <v>0</v>
      </c>
      <c r="F733" s="395">
        <v>0</v>
      </c>
      <c r="G733" s="395">
        <v>0</v>
      </c>
      <c r="H733" s="395">
        <v>0</v>
      </c>
      <c r="I733" s="395">
        <v>0</v>
      </c>
      <c r="J733" s="39">
        <v>0</v>
      </c>
      <c r="K733" s="57">
        <v>0</v>
      </c>
      <c r="L733" s="395">
        <v>0</v>
      </c>
      <c r="M733" s="395">
        <v>0</v>
      </c>
      <c r="N733" s="39">
        <v>0</v>
      </c>
    </row>
    <row r="734" spans="1:53" ht="15.75" customHeight="1" x14ac:dyDescent="0.35">
      <c r="B734" s="592"/>
      <c r="C734" s="617"/>
      <c r="D734" s="105" t="s">
        <v>6</v>
      </c>
      <c r="E734" s="394">
        <v>0</v>
      </c>
      <c r="F734" s="395">
        <v>0</v>
      </c>
      <c r="G734" s="395">
        <v>0</v>
      </c>
      <c r="H734" s="395">
        <v>0</v>
      </c>
      <c r="I734" s="395">
        <v>0</v>
      </c>
      <c r="J734" s="39">
        <v>0</v>
      </c>
      <c r="K734" s="57">
        <v>0</v>
      </c>
      <c r="L734" s="395">
        <v>0</v>
      </c>
      <c r="M734" s="395">
        <v>0</v>
      </c>
      <c r="N734" s="39">
        <v>0</v>
      </c>
    </row>
    <row r="735" spans="1:53" ht="15.75" customHeight="1" thickBot="1" x14ac:dyDescent="0.4">
      <c r="B735" s="592"/>
      <c r="C735" s="616"/>
      <c r="D735" s="108" t="s">
        <v>4</v>
      </c>
      <c r="E735" s="396">
        <v>0</v>
      </c>
      <c r="F735" s="397">
        <v>0</v>
      </c>
      <c r="G735" s="397">
        <v>0</v>
      </c>
      <c r="H735" s="397">
        <v>0</v>
      </c>
      <c r="I735" s="397">
        <v>0</v>
      </c>
      <c r="J735" s="27">
        <v>0</v>
      </c>
      <c r="K735" s="83">
        <v>0</v>
      </c>
      <c r="L735" s="397">
        <v>0</v>
      </c>
      <c r="M735" s="397">
        <v>0</v>
      </c>
      <c r="N735" s="27">
        <v>0</v>
      </c>
    </row>
    <row r="736" spans="1:53" x14ac:dyDescent="0.35">
      <c r="B736" s="592"/>
      <c r="C736" s="615" t="s">
        <v>26</v>
      </c>
      <c r="D736" s="84" t="s">
        <v>7</v>
      </c>
      <c r="E736" s="388">
        <v>0</v>
      </c>
      <c r="F736" s="389">
        <v>0</v>
      </c>
      <c r="G736" s="389">
        <v>0</v>
      </c>
      <c r="H736" s="389">
        <v>0</v>
      </c>
      <c r="I736" s="389">
        <v>0</v>
      </c>
      <c r="J736" s="19">
        <v>0</v>
      </c>
      <c r="K736" s="55">
        <v>0</v>
      </c>
      <c r="L736" s="389">
        <v>0</v>
      </c>
      <c r="M736" s="389">
        <v>0</v>
      </c>
      <c r="N736" s="19">
        <v>0</v>
      </c>
    </row>
    <row r="737" spans="2:14" ht="16.5" customHeight="1" thickBot="1" x14ac:dyDescent="0.4">
      <c r="B737" s="592"/>
      <c r="C737" s="616"/>
      <c r="D737" s="85" t="s">
        <v>8</v>
      </c>
      <c r="E737" s="396">
        <v>0</v>
      </c>
      <c r="F737" s="397">
        <v>0</v>
      </c>
      <c r="G737" s="397">
        <v>0</v>
      </c>
      <c r="H737" s="397">
        <v>0</v>
      </c>
      <c r="I737" s="397">
        <v>0</v>
      </c>
      <c r="J737" s="27">
        <v>0</v>
      </c>
      <c r="K737" s="83">
        <v>0</v>
      </c>
      <c r="L737" s="397">
        <v>0</v>
      </c>
      <c r="M737" s="397">
        <v>0</v>
      </c>
      <c r="N737" s="27">
        <v>0</v>
      </c>
    </row>
    <row r="738" spans="2:14" ht="16.5" customHeight="1" x14ac:dyDescent="0.35">
      <c r="B738" s="592"/>
      <c r="C738" s="618" t="s">
        <v>62</v>
      </c>
      <c r="D738" s="86" t="s">
        <v>29</v>
      </c>
      <c r="E738" s="388">
        <v>0</v>
      </c>
      <c r="F738" s="389">
        <v>0</v>
      </c>
      <c r="G738" s="389">
        <v>0</v>
      </c>
      <c r="H738" s="389">
        <v>0</v>
      </c>
      <c r="I738" s="389">
        <v>0</v>
      </c>
      <c r="J738" s="19">
        <v>0</v>
      </c>
      <c r="K738" s="55">
        <v>0</v>
      </c>
      <c r="L738" s="389">
        <v>0</v>
      </c>
      <c r="M738" s="389">
        <v>0</v>
      </c>
      <c r="N738" s="19">
        <v>0</v>
      </c>
    </row>
    <row r="739" spans="2:14" ht="17.25" customHeight="1" thickBot="1" x14ac:dyDescent="0.4">
      <c r="B739" s="592"/>
      <c r="C739" s="619"/>
      <c r="D739" s="85" t="s">
        <v>30</v>
      </c>
      <c r="E739" s="396">
        <v>0</v>
      </c>
      <c r="F739" s="397">
        <v>0</v>
      </c>
      <c r="G739" s="397">
        <v>0</v>
      </c>
      <c r="H739" s="397">
        <v>0</v>
      </c>
      <c r="I739" s="397">
        <v>0</v>
      </c>
      <c r="J739" s="27">
        <v>0</v>
      </c>
      <c r="K739" s="83">
        <v>0</v>
      </c>
      <c r="L739" s="397">
        <v>0</v>
      </c>
      <c r="M739" s="397">
        <v>0</v>
      </c>
      <c r="N739" s="27">
        <v>0</v>
      </c>
    </row>
    <row r="740" spans="2:14" ht="15" customHeight="1" x14ac:dyDescent="0.35">
      <c r="B740" s="592"/>
      <c r="C740" s="615" t="s">
        <v>27</v>
      </c>
      <c r="D740" s="86" t="s">
        <v>31</v>
      </c>
      <c r="E740" s="388">
        <v>0</v>
      </c>
      <c r="F740" s="389">
        <v>0</v>
      </c>
      <c r="G740" s="389">
        <v>0</v>
      </c>
      <c r="H740" s="389">
        <v>0</v>
      </c>
      <c r="I740" s="389">
        <v>0</v>
      </c>
      <c r="J740" s="19">
        <v>0</v>
      </c>
      <c r="K740" s="55">
        <v>0</v>
      </c>
      <c r="L740" s="389">
        <v>0</v>
      </c>
      <c r="M740" s="389">
        <v>0</v>
      </c>
      <c r="N740" s="19">
        <v>0</v>
      </c>
    </row>
    <row r="741" spans="2:14" ht="19.5" customHeight="1" x14ac:dyDescent="0.35">
      <c r="B741" s="592"/>
      <c r="C741" s="617"/>
      <c r="D741" s="87" t="s">
        <v>32</v>
      </c>
      <c r="E741" s="394">
        <v>0</v>
      </c>
      <c r="F741" s="395">
        <v>0</v>
      </c>
      <c r="G741" s="395">
        <v>0</v>
      </c>
      <c r="H741" s="395">
        <v>0</v>
      </c>
      <c r="I741" s="395">
        <v>0</v>
      </c>
      <c r="J741" s="39">
        <v>0</v>
      </c>
      <c r="K741" s="57">
        <v>0</v>
      </c>
      <c r="L741" s="395">
        <v>0</v>
      </c>
      <c r="M741" s="395">
        <v>0</v>
      </c>
      <c r="N741" s="39">
        <v>0</v>
      </c>
    </row>
    <row r="742" spans="2:14" ht="13.9" thickBot="1" x14ac:dyDescent="0.4">
      <c r="B742" s="592"/>
      <c r="C742" s="619"/>
      <c r="D742" s="88" t="s">
        <v>33</v>
      </c>
      <c r="E742" s="396">
        <v>0</v>
      </c>
      <c r="F742" s="397">
        <v>0</v>
      </c>
      <c r="G742" s="397">
        <v>0</v>
      </c>
      <c r="H742" s="397">
        <v>0</v>
      </c>
      <c r="I742" s="397">
        <v>0</v>
      </c>
      <c r="J742" s="27">
        <v>0</v>
      </c>
      <c r="K742" s="83">
        <v>0</v>
      </c>
      <c r="L742" s="397">
        <v>0</v>
      </c>
      <c r="M742" s="397">
        <v>0</v>
      </c>
      <c r="N742" s="27">
        <v>0</v>
      </c>
    </row>
    <row r="743" spans="2:14" x14ac:dyDescent="0.35">
      <c r="B743" s="592"/>
      <c r="C743" s="615" t="s">
        <v>28</v>
      </c>
      <c r="D743" s="89" t="s">
        <v>34</v>
      </c>
      <c r="E743" s="398">
        <v>0</v>
      </c>
      <c r="F743" s="389">
        <v>0</v>
      </c>
      <c r="G743" s="389">
        <v>0</v>
      </c>
      <c r="H743" s="389">
        <v>0</v>
      </c>
      <c r="I743" s="389">
        <v>0</v>
      </c>
      <c r="J743" s="19">
        <v>0</v>
      </c>
      <c r="K743" s="55">
        <v>0</v>
      </c>
      <c r="L743" s="389">
        <v>0</v>
      </c>
      <c r="M743" s="389">
        <v>0</v>
      </c>
      <c r="N743" s="19">
        <v>0</v>
      </c>
    </row>
    <row r="744" spans="2:14" x14ac:dyDescent="0.35">
      <c r="B744" s="592"/>
      <c r="C744" s="617"/>
      <c r="D744" s="90" t="s">
        <v>36</v>
      </c>
      <c r="E744" s="399">
        <v>0</v>
      </c>
      <c r="F744" s="395">
        <v>0</v>
      </c>
      <c r="G744" s="395">
        <v>0</v>
      </c>
      <c r="H744" s="395">
        <v>0</v>
      </c>
      <c r="I744" s="395">
        <v>0</v>
      </c>
      <c r="J744" s="39">
        <v>0</v>
      </c>
      <c r="K744" s="57">
        <v>0</v>
      </c>
      <c r="L744" s="395">
        <v>0</v>
      </c>
      <c r="M744" s="395">
        <v>0</v>
      </c>
      <c r="N744" s="39">
        <v>0</v>
      </c>
    </row>
    <row r="745" spans="2:14" x14ac:dyDescent="0.35">
      <c r="B745" s="592"/>
      <c r="C745" s="617"/>
      <c r="D745" s="90" t="s">
        <v>35</v>
      </c>
      <c r="E745" s="399">
        <v>0</v>
      </c>
      <c r="F745" s="395">
        <v>0</v>
      </c>
      <c r="G745" s="395">
        <v>0</v>
      </c>
      <c r="H745" s="395">
        <v>0</v>
      </c>
      <c r="I745" s="395">
        <v>0</v>
      </c>
      <c r="J745" s="39">
        <v>0</v>
      </c>
      <c r="K745" s="57">
        <v>0</v>
      </c>
      <c r="L745" s="395">
        <v>0</v>
      </c>
      <c r="M745" s="395">
        <v>0</v>
      </c>
      <c r="N745" s="39">
        <v>0</v>
      </c>
    </row>
    <row r="746" spans="2:14" ht="15.75" customHeight="1" thickBot="1" x14ac:dyDescent="0.4">
      <c r="B746" s="592"/>
      <c r="C746" s="619"/>
      <c r="D746" s="91" t="s">
        <v>37</v>
      </c>
      <c r="E746" s="396">
        <v>0</v>
      </c>
      <c r="F746" s="397">
        <v>0</v>
      </c>
      <c r="G746" s="397">
        <v>0</v>
      </c>
      <c r="H746" s="397">
        <v>0</v>
      </c>
      <c r="I746" s="397">
        <v>0</v>
      </c>
      <c r="J746" s="27">
        <v>0</v>
      </c>
      <c r="K746" s="83">
        <v>0</v>
      </c>
      <c r="L746" s="397">
        <v>0</v>
      </c>
      <c r="M746" s="397">
        <v>0</v>
      </c>
      <c r="N746" s="27">
        <v>0</v>
      </c>
    </row>
    <row r="747" spans="2:14" ht="15.75" customHeight="1" x14ac:dyDescent="0.35">
      <c r="B747" s="592"/>
      <c r="C747" s="620" t="s">
        <v>189</v>
      </c>
      <c r="D747" s="86" t="s">
        <v>261</v>
      </c>
      <c r="E747" s="398">
        <v>0</v>
      </c>
      <c r="F747" s="389">
        <v>0</v>
      </c>
      <c r="G747" s="389">
        <v>0</v>
      </c>
      <c r="H747" s="389">
        <v>0</v>
      </c>
      <c r="I747" s="389">
        <v>0</v>
      </c>
      <c r="J747" s="19">
        <v>0</v>
      </c>
      <c r="K747" s="55">
        <v>0</v>
      </c>
      <c r="L747" s="389">
        <v>0</v>
      </c>
      <c r="M747" s="389">
        <v>0</v>
      </c>
      <c r="N747" s="19">
        <v>0</v>
      </c>
    </row>
    <row r="748" spans="2:14" ht="15.75" customHeight="1" x14ac:dyDescent="0.35">
      <c r="B748" s="592"/>
      <c r="C748" s="621"/>
      <c r="D748" s="90" t="s">
        <v>66</v>
      </c>
      <c r="E748" s="399">
        <v>0</v>
      </c>
      <c r="F748" s="395">
        <v>0</v>
      </c>
      <c r="G748" s="395">
        <v>0</v>
      </c>
      <c r="H748" s="395">
        <v>0</v>
      </c>
      <c r="I748" s="395">
        <v>0</v>
      </c>
      <c r="J748" s="39">
        <v>0</v>
      </c>
      <c r="K748" s="57">
        <v>0</v>
      </c>
      <c r="L748" s="395">
        <v>0</v>
      </c>
      <c r="M748" s="395">
        <v>0</v>
      </c>
      <c r="N748" s="39">
        <v>0</v>
      </c>
    </row>
    <row r="749" spans="2:14" ht="15.75" customHeight="1" x14ac:dyDescent="0.35">
      <c r="B749" s="592"/>
      <c r="C749" s="621"/>
      <c r="D749" s="90" t="s">
        <v>67</v>
      </c>
      <c r="E749" s="399">
        <v>0</v>
      </c>
      <c r="F749" s="395">
        <v>0</v>
      </c>
      <c r="G749" s="395">
        <v>0</v>
      </c>
      <c r="H749" s="395">
        <v>0</v>
      </c>
      <c r="I749" s="395">
        <v>0</v>
      </c>
      <c r="J749" s="39">
        <v>0</v>
      </c>
      <c r="K749" s="57">
        <v>0</v>
      </c>
      <c r="L749" s="395">
        <v>0</v>
      </c>
      <c r="M749" s="395">
        <v>0</v>
      </c>
      <c r="N749" s="39">
        <v>0</v>
      </c>
    </row>
    <row r="750" spans="2:14" ht="20.25" customHeight="1" thickBot="1" x14ac:dyDescent="0.4">
      <c r="B750" s="592"/>
      <c r="C750" s="622"/>
      <c r="D750" s="88" t="s">
        <v>247</v>
      </c>
      <c r="E750" s="405">
        <v>0</v>
      </c>
      <c r="F750" s="397">
        <v>0</v>
      </c>
      <c r="G750" s="397">
        <v>0</v>
      </c>
      <c r="H750" s="397">
        <v>0</v>
      </c>
      <c r="I750" s="397">
        <v>0</v>
      </c>
      <c r="J750" s="27">
        <v>0</v>
      </c>
      <c r="K750" s="45">
        <v>0</v>
      </c>
      <c r="L750" s="397">
        <v>0</v>
      </c>
      <c r="M750" s="397">
        <v>0</v>
      </c>
      <c r="N750" s="27">
        <v>0</v>
      </c>
    </row>
    <row r="751" spans="2:14" x14ac:dyDescent="0.35">
      <c r="B751" s="592"/>
      <c r="C751" s="615" t="s">
        <v>256</v>
      </c>
      <c r="D751" s="201" t="s">
        <v>187</v>
      </c>
      <c r="E751" s="398">
        <v>0</v>
      </c>
      <c r="F751" s="389">
        <v>0</v>
      </c>
      <c r="G751" s="389">
        <v>0</v>
      </c>
      <c r="H751" s="389">
        <v>0</v>
      </c>
      <c r="I751" s="389">
        <v>0</v>
      </c>
      <c r="J751" s="19">
        <v>0</v>
      </c>
      <c r="K751" s="55">
        <v>0</v>
      </c>
      <c r="L751" s="389">
        <v>0</v>
      </c>
      <c r="M751" s="389">
        <v>0</v>
      </c>
      <c r="N751" s="19">
        <v>0</v>
      </c>
    </row>
    <row r="752" spans="2:14" x14ac:dyDescent="0.35">
      <c r="B752" s="592"/>
      <c r="C752" s="617"/>
      <c r="D752" s="199" t="s">
        <v>210</v>
      </c>
      <c r="E752" s="399">
        <v>0</v>
      </c>
      <c r="F752" s="395">
        <v>0</v>
      </c>
      <c r="G752" s="395">
        <v>0</v>
      </c>
      <c r="H752" s="395">
        <v>0</v>
      </c>
      <c r="I752" s="395">
        <v>0</v>
      </c>
      <c r="J752" s="39">
        <v>0</v>
      </c>
      <c r="K752" s="57">
        <v>0</v>
      </c>
      <c r="L752" s="395">
        <v>0</v>
      </c>
      <c r="M752" s="395">
        <v>0</v>
      </c>
      <c r="N752" s="39">
        <v>0</v>
      </c>
    </row>
    <row r="753" spans="2:14" x14ac:dyDescent="0.35">
      <c r="B753" s="592"/>
      <c r="C753" s="617"/>
      <c r="D753" s="202" t="s">
        <v>269</v>
      </c>
      <c r="E753" s="399">
        <v>0</v>
      </c>
      <c r="F753" s="395">
        <v>0</v>
      </c>
      <c r="G753" s="395">
        <v>0</v>
      </c>
      <c r="H753" s="395">
        <v>0</v>
      </c>
      <c r="I753" s="395">
        <v>0</v>
      </c>
      <c r="J753" s="39">
        <v>0</v>
      </c>
      <c r="K753" s="57">
        <v>0</v>
      </c>
      <c r="L753" s="395">
        <v>0</v>
      </c>
      <c r="M753" s="395">
        <v>0</v>
      </c>
      <c r="N753" s="39">
        <v>0</v>
      </c>
    </row>
    <row r="754" spans="2:14" ht="21" customHeight="1" thickBot="1" x14ac:dyDescent="0.4">
      <c r="B754" s="592"/>
      <c r="C754" s="619"/>
      <c r="D754" s="203" t="s">
        <v>254</v>
      </c>
      <c r="E754" s="396">
        <v>0</v>
      </c>
      <c r="F754" s="397">
        <v>0</v>
      </c>
      <c r="G754" s="397">
        <v>0</v>
      </c>
      <c r="H754" s="397">
        <v>0</v>
      </c>
      <c r="I754" s="397">
        <v>0</v>
      </c>
      <c r="J754" s="27">
        <v>0</v>
      </c>
      <c r="K754" s="83">
        <v>0</v>
      </c>
      <c r="L754" s="397">
        <v>0</v>
      </c>
      <c r="M754" s="397">
        <v>0</v>
      </c>
      <c r="N754" s="27">
        <v>0</v>
      </c>
    </row>
    <row r="755" spans="2:14" ht="30.6" customHeight="1" x14ac:dyDescent="0.35">
      <c r="B755" s="592"/>
      <c r="C755" s="615" t="s">
        <v>257</v>
      </c>
      <c r="D755" s="238" t="s">
        <v>29</v>
      </c>
      <c r="E755" s="388">
        <v>0</v>
      </c>
      <c r="F755" s="389">
        <v>0</v>
      </c>
      <c r="G755" s="389">
        <v>0</v>
      </c>
      <c r="H755" s="389">
        <v>0</v>
      </c>
      <c r="I755" s="389">
        <v>0</v>
      </c>
      <c r="J755" s="19">
        <v>0</v>
      </c>
      <c r="K755" s="55">
        <v>0</v>
      </c>
      <c r="L755" s="389">
        <v>0</v>
      </c>
      <c r="M755" s="389">
        <v>0</v>
      </c>
      <c r="N755" s="19">
        <v>0</v>
      </c>
    </row>
    <row r="756" spans="2:14" ht="34.5" customHeight="1" thickBot="1" x14ac:dyDescent="0.4">
      <c r="B756" s="593"/>
      <c r="C756" s="616"/>
      <c r="D756" s="239" t="s">
        <v>30</v>
      </c>
      <c r="E756" s="396">
        <v>0</v>
      </c>
      <c r="F756" s="397">
        <v>0</v>
      </c>
      <c r="G756" s="397">
        <v>0</v>
      </c>
      <c r="H756" s="397">
        <v>0</v>
      </c>
      <c r="I756" s="397">
        <v>0</v>
      </c>
      <c r="J756" s="27">
        <v>0</v>
      </c>
      <c r="K756" s="83">
        <v>0</v>
      </c>
      <c r="L756" s="397">
        <v>0</v>
      </c>
      <c r="M756" s="397">
        <v>0</v>
      </c>
      <c r="N756" s="27">
        <v>0</v>
      </c>
    </row>
    <row r="757" spans="2:14" ht="155.25" customHeight="1" x14ac:dyDescent="0.35">
      <c r="B757" s="613" t="s">
        <v>271</v>
      </c>
      <c r="C757" s="614"/>
      <c r="D757" s="614"/>
    </row>
  </sheetData>
  <mergeCells count="258">
    <mergeCell ref="B757:D757"/>
    <mergeCell ref="B105:B126"/>
    <mergeCell ref="B129:B148"/>
    <mergeCell ref="C84:C85"/>
    <mergeCell ref="C86:C89"/>
    <mergeCell ref="C90:C91"/>
    <mergeCell ref="C92:C93"/>
    <mergeCell ref="C94:C96"/>
    <mergeCell ref="B593:B628"/>
    <mergeCell ref="B631:B671"/>
    <mergeCell ref="C101:C102"/>
    <mergeCell ref="B83:B102"/>
    <mergeCell ref="C183:C184"/>
    <mergeCell ref="C185:C188"/>
    <mergeCell ref="C189:C190"/>
    <mergeCell ref="C191:C192"/>
    <mergeCell ref="C193:C195"/>
    <mergeCell ref="C196:C199"/>
    <mergeCell ref="C200:C202"/>
    <mergeCell ref="B151:B179"/>
    <mergeCell ref="C151:C152"/>
    <mergeCell ref="C153:C156"/>
    <mergeCell ref="C157:C158"/>
    <mergeCell ref="C159:C160"/>
    <mergeCell ref="B674:B700"/>
    <mergeCell ref="B703:B726"/>
    <mergeCell ref="B729:B756"/>
    <mergeCell ref="B304:B323"/>
    <mergeCell ref="B326:B352"/>
    <mergeCell ref="B355:B383"/>
    <mergeCell ref="B386:B415"/>
    <mergeCell ref="C75:C78"/>
    <mergeCell ref="C79:C80"/>
    <mergeCell ref="C130:C131"/>
    <mergeCell ref="C132:C135"/>
    <mergeCell ref="C136:C137"/>
    <mergeCell ref="C138:C139"/>
    <mergeCell ref="C140:C142"/>
    <mergeCell ref="C143:C146"/>
    <mergeCell ref="C147:C148"/>
    <mergeCell ref="C106:C107"/>
    <mergeCell ref="C108:C111"/>
    <mergeCell ref="C112:C113"/>
    <mergeCell ref="C114:C115"/>
    <mergeCell ref="C116:C118"/>
    <mergeCell ref="C119:C122"/>
    <mergeCell ref="C123:C126"/>
    <mergeCell ref="C164:C167"/>
    <mergeCell ref="C39:C42"/>
    <mergeCell ref="C43:C44"/>
    <mergeCell ref="C45:C46"/>
    <mergeCell ref="C47:C49"/>
    <mergeCell ref="C50:C53"/>
    <mergeCell ref="C54:C56"/>
    <mergeCell ref="C57:C58"/>
    <mergeCell ref="B61:B80"/>
    <mergeCell ref="B37:B58"/>
    <mergeCell ref="C37:C38"/>
    <mergeCell ref="C62:C63"/>
    <mergeCell ref="C64:C67"/>
    <mergeCell ref="C68:C69"/>
    <mergeCell ref="C70:C71"/>
    <mergeCell ref="C72:C74"/>
    <mergeCell ref="E1:J1"/>
    <mergeCell ref="K1:N1"/>
    <mergeCell ref="B3:B34"/>
    <mergeCell ref="C3:C4"/>
    <mergeCell ref="C5:C8"/>
    <mergeCell ref="C9:C10"/>
    <mergeCell ref="C11:C12"/>
    <mergeCell ref="C13:C15"/>
    <mergeCell ref="C16:C19"/>
    <mergeCell ref="C20:C25"/>
    <mergeCell ref="C26:C34"/>
    <mergeCell ref="C168:C169"/>
    <mergeCell ref="C170:C171"/>
    <mergeCell ref="C172:C176"/>
    <mergeCell ref="B182:B202"/>
    <mergeCell ref="C177:C179"/>
    <mergeCell ref="C97:C100"/>
    <mergeCell ref="C161:C163"/>
    <mergeCell ref="B232:B254"/>
    <mergeCell ref="C206:C207"/>
    <mergeCell ref="C208:C211"/>
    <mergeCell ref="C212:C213"/>
    <mergeCell ref="C214:C215"/>
    <mergeCell ref="C216:C218"/>
    <mergeCell ref="C219:C222"/>
    <mergeCell ref="C223:C226"/>
    <mergeCell ref="C227:C229"/>
    <mergeCell ref="B205:B229"/>
    <mergeCell ref="C277:C278"/>
    <mergeCell ref="C279:C286"/>
    <mergeCell ref="C233:C234"/>
    <mergeCell ref="C235:C238"/>
    <mergeCell ref="C239:C240"/>
    <mergeCell ref="C241:C242"/>
    <mergeCell ref="C243:C245"/>
    <mergeCell ref="C246:C249"/>
    <mergeCell ref="C250:C251"/>
    <mergeCell ref="C252:C254"/>
    <mergeCell ref="C318:C321"/>
    <mergeCell ref="C322:C323"/>
    <mergeCell ref="C291:C298"/>
    <mergeCell ref="B257:B301"/>
    <mergeCell ref="C327:C328"/>
    <mergeCell ref="C329:C332"/>
    <mergeCell ref="C333:C334"/>
    <mergeCell ref="C335:C336"/>
    <mergeCell ref="C337:C339"/>
    <mergeCell ref="C287:C288"/>
    <mergeCell ref="C289:C290"/>
    <mergeCell ref="C299:C301"/>
    <mergeCell ref="C305:C306"/>
    <mergeCell ref="C307:C310"/>
    <mergeCell ref="C311:C312"/>
    <mergeCell ref="C313:C314"/>
    <mergeCell ref="C315:C317"/>
    <mergeCell ref="C258:C259"/>
    <mergeCell ref="C260:C263"/>
    <mergeCell ref="C264:C265"/>
    <mergeCell ref="C266:C267"/>
    <mergeCell ref="C268:C270"/>
    <mergeCell ref="C271:C274"/>
    <mergeCell ref="C275:C276"/>
    <mergeCell ref="C340:C343"/>
    <mergeCell ref="C344:C347"/>
    <mergeCell ref="C348:C349"/>
    <mergeCell ref="C350:C352"/>
    <mergeCell ref="C356:C357"/>
    <mergeCell ref="C358:C361"/>
    <mergeCell ref="C362:C363"/>
    <mergeCell ref="C364:C365"/>
    <mergeCell ref="C366:C368"/>
    <mergeCell ref="C369:C372"/>
    <mergeCell ref="C373:C376"/>
    <mergeCell ref="C377:C378"/>
    <mergeCell ref="C379:C380"/>
    <mergeCell ref="C381:C383"/>
    <mergeCell ref="C387:C388"/>
    <mergeCell ref="C389:C392"/>
    <mergeCell ref="C393:C394"/>
    <mergeCell ref="C395:C396"/>
    <mergeCell ref="C397:C399"/>
    <mergeCell ref="C400:C403"/>
    <mergeCell ref="C404:C407"/>
    <mergeCell ref="C408:C412"/>
    <mergeCell ref="C413:C415"/>
    <mergeCell ref="C419:C420"/>
    <mergeCell ref="C421:C424"/>
    <mergeCell ref="C425:C426"/>
    <mergeCell ref="C427:C428"/>
    <mergeCell ref="C429:C431"/>
    <mergeCell ref="C432:C435"/>
    <mergeCell ref="C436:C443"/>
    <mergeCell ref="C444:C452"/>
    <mergeCell ref="C453:C455"/>
    <mergeCell ref="B418:B455"/>
    <mergeCell ref="C459:C460"/>
    <mergeCell ref="C461:C464"/>
    <mergeCell ref="C465:C466"/>
    <mergeCell ref="C490:C491"/>
    <mergeCell ref="C492:C493"/>
    <mergeCell ref="C494:C496"/>
    <mergeCell ref="C497:C498"/>
    <mergeCell ref="B458:B474"/>
    <mergeCell ref="B477:B498"/>
    <mergeCell ref="C557:C558"/>
    <mergeCell ref="C559:C562"/>
    <mergeCell ref="C563:C564"/>
    <mergeCell ref="C467:C468"/>
    <mergeCell ref="C469:C470"/>
    <mergeCell ref="C471:C472"/>
    <mergeCell ref="C473:C474"/>
    <mergeCell ref="C478:C479"/>
    <mergeCell ref="C480:C483"/>
    <mergeCell ref="C484:C485"/>
    <mergeCell ref="C486:C487"/>
    <mergeCell ref="C488:C489"/>
    <mergeCell ref="B556:B590"/>
    <mergeCell ref="B527:B553"/>
    <mergeCell ref="C527:C528"/>
    <mergeCell ref="C529:C532"/>
    <mergeCell ref="C533:C534"/>
    <mergeCell ref="C535:C536"/>
    <mergeCell ref="C537:C538"/>
    <mergeCell ref="C539:C542"/>
    <mergeCell ref="C543:C544"/>
    <mergeCell ref="C545:C548"/>
    <mergeCell ref="B501:B524"/>
    <mergeCell ref="C501:C502"/>
    <mergeCell ref="C503:C506"/>
    <mergeCell ref="C507:C508"/>
    <mergeCell ref="C509:C510"/>
    <mergeCell ref="C511:C514"/>
    <mergeCell ref="C515:C516"/>
    <mergeCell ref="C517:C519"/>
    <mergeCell ref="C520:C524"/>
    <mergeCell ref="C607:C611"/>
    <mergeCell ref="C612:C614"/>
    <mergeCell ref="C615:C616"/>
    <mergeCell ref="C617:C618"/>
    <mergeCell ref="C619:C623"/>
    <mergeCell ref="C624:C628"/>
    <mergeCell ref="C578:C579"/>
    <mergeCell ref="C580:C581"/>
    <mergeCell ref="C549:C553"/>
    <mergeCell ref="C570:C574"/>
    <mergeCell ref="C575:C577"/>
    <mergeCell ref="C582:C585"/>
    <mergeCell ref="C586:C590"/>
    <mergeCell ref="C594:C595"/>
    <mergeCell ref="C596:C599"/>
    <mergeCell ref="C600:C601"/>
    <mergeCell ref="C602:C603"/>
    <mergeCell ref="C604:C606"/>
    <mergeCell ref="C565:C566"/>
    <mergeCell ref="C567:C569"/>
    <mergeCell ref="C669:C671"/>
    <mergeCell ref="C632:C633"/>
    <mergeCell ref="C634:C635"/>
    <mergeCell ref="C636:C640"/>
    <mergeCell ref="C641:C642"/>
    <mergeCell ref="C643:C644"/>
    <mergeCell ref="C645:C646"/>
    <mergeCell ref="C647:C648"/>
    <mergeCell ref="C649:C650"/>
    <mergeCell ref="C651:C654"/>
    <mergeCell ref="C667:C668"/>
    <mergeCell ref="C655:C656"/>
    <mergeCell ref="C657:C659"/>
    <mergeCell ref="C660:C664"/>
    <mergeCell ref="C665:C666"/>
    <mergeCell ref="C704:C705"/>
    <mergeCell ref="C706:C709"/>
    <mergeCell ref="C710:C711"/>
    <mergeCell ref="C712:C713"/>
    <mergeCell ref="C714:C716"/>
    <mergeCell ref="C717:C720"/>
    <mergeCell ref="C721:C726"/>
    <mergeCell ref="C675:C676"/>
    <mergeCell ref="C677:C680"/>
    <mergeCell ref="C681:C682"/>
    <mergeCell ref="C683:C684"/>
    <mergeCell ref="C685:C687"/>
    <mergeCell ref="C688:C691"/>
    <mergeCell ref="C692:C693"/>
    <mergeCell ref="C694:C696"/>
    <mergeCell ref="C697:C700"/>
    <mergeCell ref="C730:C731"/>
    <mergeCell ref="C732:C735"/>
    <mergeCell ref="C736:C737"/>
    <mergeCell ref="C738:C739"/>
    <mergeCell ref="C740:C742"/>
    <mergeCell ref="C743:C746"/>
    <mergeCell ref="C747:C750"/>
    <mergeCell ref="C751:C754"/>
    <mergeCell ref="C755:C756"/>
  </mergeCells>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Appendix 5</vt:lpstr>
      <vt:lpstr>Chisinau</vt:lpstr>
      <vt:lpstr>Hincesti</vt:lpstr>
      <vt:lpstr>Falesti</vt:lpstr>
      <vt:lpstr>Cahul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Bitar, Gretchen</cp:lastModifiedBy>
  <dcterms:created xsi:type="dcterms:W3CDTF">2015-06-05T18:17:20Z</dcterms:created>
  <dcterms:modified xsi:type="dcterms:W3CDTF">2021-05-20T14:26:10Z</dcterms:modified>
</cp:coreProperties>
</file>